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I:\h4.01\fr\oct\editions\"/>
    </mc:Choice>
  </mc:AlternateContent>
  <bookViews>
    <workbookView xWindow="26040" yWindow="0" windowWidth="20610" windowHeight="9975"/>
  </bookViews>
  <sheets>
    <sheet name="EADT" sheetId="3" r:id="rId1"/>
    <sheet name="Donnees" sheetId="4" r:id="rId2"/>
  </sheets>
  <calcPr calcId="152511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4" l="1"/>
  <c r="B2" i="4"/>
  <c r="F1" i="4"/>
  <c r="M1" i="3" s="1"/>
  <c r="D1" i="4"/>
  <c r="B1" i="4"/>
  <c r="B2" i="3" l="1"/>
  <c r="AI36" i="4"/>
  <c r="AF36" i="4"/>
  <c r="AC36" i="4"/>
  <c r="AI35" i="4"/>
  <c r="AF35" i="4"/>
  <c r="AC35" i="4"/>
  <c r="AI34" i="4"/>
  <c r="AF34" i="4"/>
  <c r="AC34" i="4"/>
  <c r="AI33" i="4"/>
  <c r="AF33" i="4"/>
  <c r="AC33" i="4"/>
  <c r="AI32" i="4"/>
  <c r="AF32" i="4"/>
  <c r="AC32" i="4"/>
  <c r="AI31" i="4"/>
  <c r="AF31" i="4"/>
  <c r="AC31" i="4"/>
  <c r="AI30" i="4"/>
  <c r="AF30" i="4"/>
  <c r="AC30" i="4"/>
  <c r="AI29" i="4"/>
  <c r="AF29" i="4"/>
  <c r="AC29" i="4"/>
  <c r="AI28" i="4"/>
  <c r="AF28" i="4"/>
  <c r="AC28" i="4"/>
  <c r="AI27" i="4"/>
  <c r="AF27" i="4"/>
  <c r="AC27" i="4"/>
  <c r="AI26" i="4"/>
  <c r="AF26" i="4"/>
  <c r="AC26" i="4"/>
  <c r="AI25" i="4"/>
  <c r="AF25" i="4"/>
  <c r="AC25" i="4"/>
  <c r="AI24" i="4"/>
  <c r="AF24" i="4"/>
  <c r="AC24" i="4"/>
  <c r="AI23" i="4"/>
  <c r="AF23" i="4"/>
  <c r="AC23" i="4"/>
  <c r="AI22" i="4"/>
  <c r="AF22" i="4"/>
  <c r="AC22" i="4"/>
  <c r="AI21" i="4"/>
  <c r="AF21" i="4"/>
  <c r="AC21" i="4"/>
  <c r="AI20" i="4"/>
  <c r="AF20" i="4"/>
  <c r="AC20" i="4"/>
  <c r="AI19" i="4"/>
  <c r="AF19" i="4"/>
  <c r="AC19" i="4"/>
  <c r="AI18" i="4"/>
  <c r="AF18" i="4"/>
  <c r="AC18" i="4"/>
  <c r="AI17" i="4"/>
  <c r="AF17" i="4"/>
  <c r="AC17" i="4"/>
  <c r="AI16" i="4"/>
  <c r="AF16" i="4"/>
  <c r="AC16" i="4"/>
  <c r="AI15" i="4"/>
  <c r="AF15" i="4"/>
  <c r="AC15" i="4"/>
  <c r="AI14" i="4"/>
  <c r="AF14" i="4"/>
  <c r="AC14" i="4"/>
  <c r="AI13" i="4"/>
  <c r="AF13" i="4"/>
  <c r="AC13" i="4"/>
  <c r="AI12" i="4"/>
  <c r="AF12" i="4"/>
  <c r="AC12" i="4"/>
  <c r="AI11" i="4"/>
  <c r="AF11" i="4"/>
  <c r="AC11" i="4"/>
  <c r="AI10" i="4"/>
  <c r="AF10" i="4"/>
  <c r="AC10" i="4"/>
  <c r="AI9" i="4"/>
  <c r="AF9" i="4"/>
  <c r="AC9" i="4"/>
  <c r="AI8" i="4"/>
  <c r="AF8" i="4"/>
  <c r="AC8" i="4"/>
  <c r="AI7" i="4"/>
  <c r="AF7" i="4"/>
  <c r="AC7" i="4"/>
  <c r="AI6" i="4"/>
  <c r="AF6" i="4"/>
  <c r="AC6" i="4"/>
  <c r="AI5" i="4"/>
  <c r="AF5" i="4"/>
  <c r="AC5" i="4"/>
  <c r="AI4" i="4"/>
  <c r="AF4" i="4"/>
  <c r="AC4" i="4"/>
</calcChain>
</file>

<file path=xl/sharedStrings.xml><?xml version="1.0" encoding="utf-8"?>
<sst xmlns="http://schemas.openxmlformats.org/spreadsheetml/2006/main" count="1349" uniqueCount="169">
  <si>
    <t>Etablissement</t>
  </si>
  <si>
    <t>Totalisation 1</t>
  </si>
  <si>
    <t>Totalisation 2</t>
  </si>
  <si>
    <t>Totalisation 3</t>
  </si>
  <si>
    <t>Régime</t>
  </si>
  <si>
    <t>Taux de TVA</t>
  </si>
  <si>
    <t>Tiers MVT ou Journal</t>
  </si>
  <si>
    <t>Pièce de règlement</t>
  </si>
  <si>
    <t>Pièce ou Ecriture</t>
  </si>
  <si>
    <t>Date d'émission ou comptable</t>
  </si>
  <si>
    <t>Date de fait générateur</t>
  </si>
  <si>
    <t>Montant HT</t>
  </si>
  <si>
    <t>Montant de TVA</t>
  </si>
  <si>
    <t>Montant TTC</t>
  </si>
  <si>
    <t>Base HT</t>
  </si>
  <si>
    <t>Adresse de tiers nom complet</t>
  </si>
  <si>
    <t>Adresse 1ère ligne</t>
  </si>
  <si>
    <t>Adresse 2ème ligne</t>
  </si>
  <si>
    <t>Adresse 3ème ligne</t>
  </si>
  <si>
    <t>Code postal</t>
  </si>
  <si>
    <t>Ville</t>
  </si>
  <si>
    <t>Mode de TVA</t>
  </si>
  <si>
    <t>Code de TVA</t>
  </si>
  <si>
    <t>Genre de TVA</t>
  </si>
  <si>
    <t>Libellé de totalisation 1</t>
  </si>
  <si>
    <t>Libellé de totalisation 3</t>
  </si>
  <si>
    <t>Libellé de totalisation 2</t>
  </si>
  <si>
    <t>Total général</t>
  </si>
  <si>
    <t>Étiquettes de lignes</t>
  </si>
  <si>
    <t>Totalisation et libellé 1</t>
  </si>
  <si>
    <t>Totalisation et libellé 2</t>
  </si>
  <si>
    <t>Totalisation et libellé 3</t>
  </si>
  <si>
    <t>Valeurs</t>
  </si>
  <si>
    <t>Regime</t>
  </si>
  <si>
    <t>adresse de tiers nom réduit</t>
  </si>
  <si>
    <t>Job</t>
  </si>
  <si>
    <t>User</t>
  </si>
  <si>
    <t>Date Lancement</t>
  </si>
  <si>
    <t>Période Fin</t>
  </si>
  <si>
    <t>Période Début</t>
  </si>
  <si>
    <t>Utilisateur :</t>
  </si>
  <si>
    <t>Date de lancement :</t>
  </si>
  <si>
    <t>job :</t>
  </si>
  <si>
    <t>periode :</t>
  </si>
  <si>
    <t>Date comptable de la facture</t>
  </si>
  <si>
    <t>Date d'émission de la facture</t>
  </si>
  <si>
    <t>Numéro de pièce de la facture</t>
  </si>
  <si>
    <t>Numéro de pièce de paiement</t>
  </si>
  <si>
    <t>Référence externe de la facture</t>
  </si>
  <si>
    <t>Somme de Montant HT</t>
  </si>
  <si>
    <t>Somme de Montant de TVA</t>
  </si>
  <si>
    <t>Somme de Montant TTC</t>
  </si>
  <si>
    <t>Somme de Base HT</t>
  </si>
  <si>
    <t>Date comptable du paiement</t>
  </si>
  <si>
    <t>Tiers ou Journal</t>
  </si>
  <si>
    <t>E</t>
  </si>
  <si>
    <t>20,00</t>
  </si>
  <si>
    <t>1505</t>
  </si>
  <si>
    <t>FC20000474</t>
  </si>
  <si>
    <t/>
  </si>
  <si>
    <t>23-03-2018</t>
  </si>
  <si>
    <t>PFX0002450</t>
  </si>
  <si>
    <t>Papéterie DUPIN</t>
  </si>
  <si>
    <t>TOTO IL EST JOLI</t>
  </si>
  <si>
    <t>BP 360</t>
  </si>
  <si>
    <t>cedex 2</t>
  </si>
  <si>
    <t>1002</t>
  </si>
  <si>
    <t>LAUSANNE</t>
  </si>
  <si>
    <t>D</t>
  </si>
  <si>
    <t>5100</t>
  </si>
  <si>
    <t>IND</t>
  </si>
  <si>
    <t>Qualiac</t>
  </si>
  <si>
    <t>C</t>
  </si>
  <si>
    <t>Collectée</t>
  </si>
  <si>
    <t>Encaissement 20%</t>
  </si>
  <si>
    <t>388556</t>
  </si>
  <si>
    <t>PR</t>
  </si>
  <si>
    <t>28-03-2018</t>
  </si>
  <si>
    <t>01-01-2018</t>
  </si>
  <si>
    <t>31-12-2018</t>
  </si>
  <si>
    <t>FF10002596</t>
  </si>
  <si>
    <t>C0036588</t>
  </si>
  <si>
    <t>01-02-2018</t>
  </si>
  <si>
    <t>PFX0002389</t>
  </si>
  <si>
    <t>28-02-2018</t>
  </si>
  <si>
    <t>15, Bd Leclerq</t>
  </si>
  <si>
    <t>Batiment 4</t>
  </si>
  <si>
    <t>15230</t>
  </si>
  <si>
    <t>PIERREFORT</t>
  </si>
  <si>
    <t>FC20000456</t>
  </si>
  <si>
    <t>C0036437</t>
  </si>
  <si>
    <t>08-02-2018</t>
  </si>
  <si>
    <t>5101</t>
  </si>
  <si>
    <t>Débit 20% cpt att.</t>
  </si>
  <si>
    <t>FC20000458</t>
  </si>
  <si>
    <t>C0036438</t>
  </si>
  <si>
    <t>FC20000460</t>
  </si>
  <si>
    <t>C0036440</t>
  </si>
  <si>
    <t>FC20000461</t>
  </si>
  <si>
    <t>C0036442</t>
  </si>
  <si>
    <t>FC20000462</t>
  </si>
  <si>
    <t>C0035616</t>
  </si>
  <si>
    <t>16-02-2018</t>
  </si>
  <si>
    <t>FF10002577</t>
  </si>
  <si>
    <t>ACHAT</t>
  </si>
  <si>
    <t>15-03-2018</t>
  </si>
  <si>
    <t>ISA</t>
  </si>
  <si>
    <t>OD00000143</t>
  </si>
  <si>
    <t>OD</t>
  </si>
  <si>
    <t>ISA - Sté B</t>
  </si>
  <si>
    <t>6-8, rue de l'yser</t>
  </si>
  <si>
    <t>15000</t>
  </si>
  <si>
    <t>Aurillac</t>
  </si>
  <si>
    <t>OD00000147</t>
  </si>
  <si>
    <t>OD00000149</t>
  </si>
  <si>
    <t>OD00000152</t>
  </si>
  <si>
    <t>OD00000233</t>
  </si>
  <si>
    <t>12-03-2018</t>
  </si>
  <si>
    <t>5105</t>
  </si>
  <si>
    <t>Débit 20% sans cpt</t>
  </si>
  <si>
    <t>10,00</t>
  </si>
  <si>
    <t>5110</t>
  </si>
  <si>
    <t>Encaissement 10%</t>
  </si>
  <si>
    <t>FF10002619</t>
  </si>
  <si>
    <t>C0036707</t>
  </si>
  <si>
    <t>05-03-2018</t>
  </si>
  <si>
    <t>PFX0002430</t>
  </si>
  <si>
    <t>PI</t>
  </si>
  <si>
    <t>5203</t>
  </si>
  <si>
    <t>Enc 20 intra</t>
  </si>
  <si>
    <t>FF10002528</t>
  </si>
  <si>
    <t>03-01-2018</t>
  </si>
  <si>
    <t>PFX0002273</t>
  </si>
  <si>
    <t>Déductible</t>
  </si>
  <si>
    <t>FF10002595</t>
  </si>
  <si>
    <t>C0036256</t>
  </si>
  <si>
    <t>PFX0002388</t>
  </si>
  <si>
    <t>FF10002554</t>
  </si>
  <si>
    <t>05-02-2018</t>
  </si>
  <si>
    <t>FF10002568</t>
  </si>
  <si>
    <t>20-02-2018</t>
  </si>
  <si>
    <t>1501</t>
  </si>
  <si>
    <t>FF10002578</t>
  </si>
  <si>
    <t>21-02-2018</t>
  </si>
  <si>
    <t>Papéterie Delprat</t>
  </si>
  <si>
    <t>Ligne 1</t>
  </si>
  <si>
    <t>40, rue de Gerlandssssssssssssss</t>
  </si>
  <si>
    <t>e</t>
  </si>
  <si>
    <t>69060</t>
  </si>
  <si>
    <t>LYON CEDEX 06</t>
  </si>
  <si>
    <t>FF10002633</t>
  </si>
  <si>
    <t>09-03-2018</t>
  </si>
  <si>
    <t>FF10002637</t>
  </si>
  <si>
    <t>FF10002644</t>
  </si>
  <si>
    <t>16-03-2018</t>
  </si>
  <si>
    <t>OD00000239</t>
  </si>
  <si>
    <t>FF10002618</t>
  </si>
  <si>
    <t>P0</t>
  </si>
  <si>
    <t>5103</t>
  </si>
  <si>
    <t>Débit 20% prorata P0</t>
  </si>
  <si>
    <t>IND - Qualiac</t>
  </si>
  <si>
    <t>C - Collectée</t>
  </si>
  <si>
    <t>5100 - Encaissement 20%</t>
  </si>
  <si>
    <t>5101 - Débit 20% cpt att.</t>
  </si>
  <si>
    <t>5105 - Débit 20% sans cpt</t>
  </si>
  <si>
    <t>5110 - Encaissement 10%</t>
  </si>
  <si>
    <t>5203 - Enc 20 intra</t>
  </si>
  <si>
    <t>D - Déductible</t>
  </si>
  <si>
    <t>5103 - Débit 20% prorata P0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</si>
</sst>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3" borderId="2" xfId="0" applyFill="1" applyBorder="1"/>
    <xf numFmtId="2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/>
    <xf numFmtId="0" fontId="0" fillId="4" borderId="0" xfId="0" applyFill="1" applyAlignment="1">
      <alignment horizontal="left"/>
    </xf>
    <xf numFmtId="0" fontId="0" fillId="4" borderId="0" xfId="0" applyFill="1"/>
    <xf numFmtId="0" fontId="0" fillId="5" borderId="0" xfId="0" applyFill="1" applyAlignment="1">
      <alignment horizontal="left"/>
    </xf>
    <xf numFmtId="4" fontId="0" fillId="0" borderId="0" xfId="0" applyNumberFormat="1" applyAlignment="1">
      <alignment horizontal="right" inden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right"/>
    </xf>
    <xf numFmtId="0" fontId="1" fillId="0" borderId="0" xfId="0" applyFont="1" applyBorder="1" applyAlignment="1">
      <alignment horizontal="center"/>
    </xf>
    <xf numFmtId="0" fontId="2" fillId="4" borderId="0" xfId="0" applyFont="1" applyFill="1" applyAlignment="1">
      <alignment horizontal="left"/>
    </xf>
  </cellXfs>
  <cellStyles count="1">
    <cellStyle name="Normal" xfId="0" builtinId="0" customBuiltin="1"/>
  </cellStyles>
  <dxfs count="79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right style="medium">
          <color auto="1"/>
        </right>
        <vertical/>
        <horizontal style="hair">
          <color auto="1"/>
        </horizontal>
      </border>
    </dxf>
    <dxf>
      <font>
        <b/>
        <i val="0"/>
      </font>
      <fill>
        <patternFill>
          <fgColor auto="1"/>
          <bgColor theme="0" tint="-0.1499679555650502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ADT final" table="0" count="15">
      <tableStyleElement type="wholeTable" dxfId="78"/>
      <tableStyleElement type="totalRow" dxfId="77"/>
      <tableStyleElement type="firstColumn" dxfId="76"/>
      <tableStyleElement type="firstSubtotalColumn" dxfId="75"/>
      <tableStyleElement type="secondSubtotalColumn" dxfId="74"/>
      <tableStyleElement type="thirdSubtotalColumn" dxfId="73"/>
      <tableStyleElement type="firstSubtotalRow" dxfId="72"/>
      <tableStyleElement type="secondSubtotalRow" dxfId="71"/>
      <tableStyleElement type="thirdSubtotalRow" dxfId="70"/>
      <tableStyleElement type="firstColumnSubheading" dxfId="69"/>
      <tableStyleElement type="secondColumnSubheading" dxfId="68"/>
      <tableStyleElement type="thirdColumnSubheading" dxfId="67"/>
      <tableStyleElement type="firstRowSubheading" dxfId="66"/>
      <tableStyleElement type="secondRowSubheading" dxfId="65"/>
      <tableStyleElement type="thirdRowSubheading" dxfId="6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3187.368758680554" createdVersion="5" refreshedVersion="5" minRefreshableVersion="3" recordCount="34">
  <cacheSource type="worksheet">
    <worksheetSource ref="A3:AN999989" sheet="Donnees"/>
  </cacheSource>
  <cacheFields count="40">
    <cacheField name="Regime" numFmtId="0">
      <sharedItems containsBlank="1" count="4">
        <s v="E"/>
        <s v="D"/>
        <m/>
        <s v=" " u="1"/>
      </sharedItems>
    </cacheField>
    <cacheField name="Taux de TVA" numFmtId="0">
      <sharedItems containsBlank="1" count="4">
        <s v="20,00"/>
        <s v="10,00"/>
        <m/>
        <s v=" " u="1"/>
      </sharedItems>
    </cacheField>
    <cacheField name="Tiers MVT ou Journal" numFmtId="0">
      <sharedItems containsBlank="1" count="5">
        <s v="1505"/>
        <s v="ISA"/>
        <s v="1501"/>
        <m/>
        <s v=" " u="1"/>
      </sharedItems>
    </cacheField>
    <cacheField name="Numéro de pièce de la facture" numFmtId="0">
      <sharedItems containsBlank="1" count="26">
        <s v="FC20000474"/>
        <s v="FF10002596"/>
        <s v="FC20000456"/>
        <s v="FC20000458"/>
        <s v="FC20000460"/>
        <s v="FC20000461"/>
        <s v="FC20000462"/>
        <s v="FF10002577"/>
        <s v="OD00000143"/>
        <s v="OD00000147"/>
        <s v="OD00000149"/>
        <s v="OD00000152"/>
        <s v="OD00000233"/>
        <s v="FF10002619"/>
        <s v="FF10002528"/>
        <s v="FF10002595"/>
        <s v="FF10002554"/>
        <s v="FF10002568"/>
        <s v="FF10002578"/>
        <s v="FF10002633"/>
        <s v="FF10002637"/>
        <s v="FF10002644"/>
        <s v="OD00000239"/>
        <s v="FF10002618"/>
        <m/>
        <s v=" " u="1"/>
      </sharedItems>
    </cacheField>
    <cacheField name="Référence externe de la facture" numFmtId="0">
      <sharedItems containsBlank="1"/>
    </cacheField>
    <cacheField name="Date comptable de la facture" numFmtId="0">
      <sharedItems containsBlank="1"/>
    </cacheField>
    <cacheField name="Date d'émission de la facture" numFmtId="0">
      <sharedItems containsBlank="1"/>
    </cacheField>
    <cacheField name="Numéro de pièce de paiement" numFmtId="0">
      <sharedItems containsBlank="1" count="8">
        <s v="PFX0002450"/>
        <s v="PFX0002389"/>
        <s v=""/>
        <s v="PFX0002430"/>
        <s v="PFX0002273"/>
        <s v="PFX0002388"/>
        <m/>
        <s v=" " u="1"/>
      </sharedItems>
    </cacheField>
    <cacheField name="Date comptable du paiement" numFmtId="0">
      <sharedItems containsBlank="1"/>
    </cacheField>
    <cacheField name="Date d'émission ou comptable" numFmtId="0">
      <sharedItems containsBlank="1" count="15">
        <s v="23-03-2018"/>
        <s v="01-02-2018"/>
        <s v="08-02-2018"/>
        <s v="16-02-2018"/>
        <s v="15-03-2018"/>
        <s v="12-03-2018"/>
        <s v="05-03-2018"/>
        <s v="03-01-2018"/>
        <s v="05-02-2018"/>
        <s v="20-02-2018"/>
        <s v="21-02-2018"/>
        <s v="09-03-2018"/>
        <s v="16-03-2018"/>
        <m/>
        <s v=" " u="1"/>
      </sharedItems>
    </cacheField>
    <cacheField name="Date de fait générateur" numFmtId="0">
      <sharedItems containsBlank="1" count="10">
        <s v="23-03-2018"/>
        <s v="28-02-2018"/>
        <s v="15-03-2018"/>
        <s v="12-03-2018"/>
        <s v="05-03-2018"/>
        <s v="03-01-2018"/>
        <s v="09-03-2018"/>
        <s v="16-03-2018"/>
        <m/>
        <s v=" " u="1"/>
      </sharedItems>
    </cacheField>
    <cacheField name="Montant HT" numFmtId="0">
      <sharedItems containsString="0" containsBlank="1" containsNumber="1" minValue="-1000" maxValue="4152"/>
    </cacheField>
    <cacheField name="Montant de TVA" numFmtId="0">
      <sharedItems containsString="0" containsBlank="1" containsNumber="1" minValue="-200" maxValue="830.4"/>
    </cacheField>
    <cacheField name="Montant TTC" numFmtId="0">
      <sharedItems containsString="0" containsBlank="1" containsNumber="1" minValue="-1000" maxValue="4982.3999999999996"/>
    </cacheField>
    <cacheField name="Base HT" numFmtId="0">
      <sharedItems containsString="0" containsBlank="1" containsNumber="1" minValue="-1000" maxValue="4152"/>
    </cacheField>
    <cacheField name="Adresse de tiers nom complet" numFmtId="0">
      <sharedItems containsBlank="1"/>
    </cacheField>
    <cacheField name="adresse de tiers nom réduit" numFmtId="0">
      <sharedItems containsBlank="1"/>
    </cacheField>
    <cacheField name="Adresse 1ère ligne" numFmtId="0">
      <sharedItems containsBlank="1"/>
    </cacheField>
    <cacheField name="Adresse 2ème ligne" numFmtId="0">
      <sharedItems containsBlank="1"/>
    </cacheField>
    <cacheField name="Adresse 3ème ligne" numFmtId="0">
      <sharedItems containsBlank="1"/>
    </cacheField>
    <cacheField name="Code postal" numFmtId="0">
      <sharedItems containsBlank="1"/>
    </cacheField>
    <cacheField name="Ville" numFmtId="0">
      <sharedItems containsBlank="1"/>
    </cacheField>
    <cacheField name="Mode de TVA" numFmtId="0">
      <sharedItems containsBlank="1"/>
    </cacheField>
    <cacheField name="Code de TVA" numFmtId="0">
      <sharedItems containsBlank="1"/>
    </cacheField>
    <cacheField name="Genre de TVA" numFmtId="0">
      <sharedItems containsBlank="1"/>
    </cacheField>
    <cacheField name="Etablissement" numFmtId="0">
      <sharedItems containsBlank="1"/>
    </cacheField>
    <cacheField name="Totalisation 1" numFmtId="0">
      <sharedItems containsBlank="1"/>
    </cacheField>
    <cacheField name="Libellé de totalisation 1" numFmtId="0">
      <sharedItems containsBlank="1"/>
    </cacheField>
    <cacheField name="Totalisation et libellé 1" numFmtId="0">
      <sharedItems containsBlank="1" count="3">
        <s v="IND - Qualiac"/>
        <m/>
        <s v="  -  " u="1"/>
      </sharedItems>
    </cacheField>
    <cacheField name="Totalisation 2" numFmtId="0">
      <sharedItems containsBlank="1"/>
    </cacheField>
    <cacheField name="Libellé de totalisation 2" numFmtId="0">
      <sharedItems containsBlank="1"/>
    </cacheField>
    <cacheField name="Totalisation et libellé 2" numFmtId="0">
      <sharedItems containsBlank="1" count="4">
        <s v="C - Collectée"/>
        <s v="D - Déductible"/>
        <m/>
        <s v="  -  " u="1"/>
      </sharedItems>
    </cacheField>
    <cacheField name="Totalisation 3" numFmtId="0">
      <sharedItems containsBlank="1"/>
    </cacheField>
    <cacheField name="Libellé de totalisation 3" numFmtId="0">
      <sharedItems containsBlank="1"/>
    </cacheField>
    <cacheField name="Totalisation et libellé 3" numFmtId="0">
      <sharedItems containsBlank="1" count="8">
        <s v="5100 - Encaissement 20%"/>
        <s v="5101 - Débit 20% cpt att."/>
        <s v="5105 - Débit 20% sans cpt"/>
        <s v="5110 - Encaissement 10%"/>
        <s v="5203 - Enc 20 intra"/>
        <s v="5103 - Débit 20% prorata P0"/>
        <m/>
        <s v="  -  " u="1"/>
      </sharedItems>
    </cacheField>
    <cacheField name="Job" numFmtId="0">
      <sharedItems containsBlank="1"/>
    </cacheField>
    <cacheField name="User" numFmtId="0">
      <sharedItems containsBlank="1"/>
    </cacheField>
    <cacheField name="Date Lancement" numFmtId="0">
      <sharedItems containsBlank="1"/>
    </cacheField>
    <cacheField name="Période Début" numFmtId="0">
      <sharedItems containsBlank="1"/>
    </cacheField>
    <cacheField name="Période Fi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x v="0"/>
    <x v="0"/>
    <x v="0"/>
    <x v="0"/>
    <s v=""/>
    <s v="23-03-2018"/>
    <s v=""/>
    <x v="0"/>
    <s v="23-03-2018"/>
    <x v="0"/>
    <x v="0"/>
    <n v="-153.05000000000001"/>
    <n v="-30.61"/>
    <n v="-183.66"/>
    <n v="-153.05000000000001"/>
    <s v="Papéterie DUPIN"/>
    <s v="Papéterie DUPIN"/>
    <s v="TOTO IL EST JOLI"/>
    <s v="BP 360"/>
    <s v="cedex 2"/>
    <s v="1002"/>
    <s v="LAUSANNE"/>
    <s v="D"/>
    <s v="5100"/>
    <s v=""/>
    <s v="IND"/>
    <s v="IND"/>
    <s v="Qualiac"/>
    <x v="0"/>
    <s v="C"/>
    <s v="Collectée"/>
    <x v="0"/>
    <s v="5100"/>
    <s v="Encaissement 20%"/>
    <x v="0"/>
    <s v="388556"/>
    <s v="PR"/>
    <s v="28-03-2018"/>
    <s v="01-01-2018"/>
    <s v="31-12-2018"/>
  </r>
  <r>
    <x v="0"/>
    <x v="0"/>
    <x v="0"/>
    <x v="1"/>
    <s v="C0036588"/>
    <s v="01-02-2018"/>
    <s v=""/>
    <x v="1"/>
    <s v="01-02-2018"/>
    <x v="1"/>
    <x v="1"/>
    <n v="-166.67"/>
    <n v="-33.33"/>
    <n v="-200"/>
    <n v="-166.67"/>
    <s v="Papéterie DUPIN"/>
    <s v="Papéterie DUPIN"/>
    <s v="15, Bd Leclerq"/>
    <s v="Batiment 4"/>
    <s v=""/>
    <s v="15230"/>
    <s v="PIERREFORT"/>
    <s v="D"/>
    <s v="5100"/>
    <s v=""/>
    <s v="IND"/>
    <s v="IND"/>
    <s v="Qualiac"/>
    <x v="0"/>
    <s v="C"/>
    <s v="Collectée"/>
    <x v="0"/>
    <s v="5100"/>
    <s v="Encaissement 20%"/>
    <x v="0"/>
    <s v="388556"/>
    <s v="PR"/>
    <s v="28-03-2018"/>
    <s v="01-01-2018"/>
    <s v="31-12-2018"/>
  </r>
  <r>
    <x v="1"/>
    <x v="0"/>
    <x v="0"/>
    <x v="2"/>
    <s v="C0036437"/>
    <s v="08-02-2018"/>
    <s v=""/>
    <x v="2"/>
    <m/>
    <x v="2"/>
    <x v="1"/>
    <n v="-500"/>
    <n v="-100"/>
    <n v="-600"/>
    <n v="-500"/>
    <s v="Papéterie DUPIN"/>
    <s v="Papéterie DUPIN"/>
    <s v="TOTO IL EST JOLI"/>
    <s v="BP 360"/>
    <s v="cedex 2"/>
    <s v="1002"/>
    <s v="LAUSANNE"/>
    <s v="D"/>
    <s v="5101"/>
    <s v=""/>
    <s v="IND"/>
    <s v="IND"/>
    <s v="Qualiac"/>
    <x v="0"/>
    <s v="C"/>
    <s v="Collectée"/>
    <x v="0"/>
    <s v="5101"/>
    <s v="Débit 20% cpt att."/>
    <x v="1"/>
    <s v="388556"/>
    <s v="PR"/>
    <s v="28-03-2018"/>
    <s v="01-01-2018"/>
    <s v="31-12-2018"/>
  </r>
  <r>
    <x v="1"/>
    <x v="0"/>
    <x v="0"/>
    <x v="3"/>
    <s v="C0036438"/>
    <s v="08-02-2018"/>
    <s v=""/>
    <x v="2"/>
    <m/>
    <x v="2"/>
    <x v="1"/>
    <n v="-500"/>
    <n v="-100"/>
    <n v="-600"/>
    <n v="-500"/>
    <s v="Papéterie DUPIN"/>
    <s v="Papéterie DUPIN"/>
    <s v="TOTO IL EST JOLI"/>
    <s v="BP 360"/>
    <s v="cedex 2"/>
    <s v="1002"/>
    <s v="LAUSANNE"/>
    <s v="D"/>
    <s v="5101"/>
    <s v=""/>
    <s v="IND"/>
    <s v="IND"/>
    <s v="Qualiac"/>
    <x v="0"/>
    <s v="C"/>
    <s v="Collectée"/>
    <x v="0"/>
    <s v="5101"/>
    <s v="Débit 20% cpt att."/>
    <x v="1"/>
    <s v="388556"/>
    <s v="PR"/>
    <s v="28-03-2018"/>
    <s v="01-01-2018"/>
    <s v="31-12-2018"/>
  </r>
  <r>
    <x v="1"/>
    <x v="0"/>
    <x v="0"/>
    <x v="4"/>
    <s v="C0036440"/>
    <s v="08-02-2018"/>
    <s v=""/>
    <x v="2"/>
    <m/>
    <x v="2"/>
    <x v="1"/>
    <n v="-500"/>
    <n v="-100"/>
    <n v="-600"/>
    <n v="-500"/>
    <s v="Papéterie DUPIN"/>
    <s v="Papéterie DUPIN"/>
    <s v="TOTO IL EST JOLI"/>
    <s v="BP 360"/>
    <s v="cedex 2"/>
    <s v="1002"/>
    <s v="LAUSANNE"/>
    <s v="D"/>
    <s v="5101"/>
    <s v=""/>
    <s v="IND"/>
    <s v="IND"/>
    <s v="Qualiac"/>
    <x v="0"/>
    <s v="C"/>
    <s v="Collectée"/>
    <x v="0"/>
    <s v="5101"/>
    <s v="Débit 20% cpt att."/>
    <x v="1"/>
    <s v="388556"/>
    <s v="PR"/>
    <s v="28-03-2018"/>
    <s v="01-01-2018"/>
    <s v="31-12-2018"/>
  </r>
  <r>
    <x v="1"/>
    <x v="0"/>
    <x v="0"/>
    <x v="5"/>
    <s v="C0036442"/>
    <s v="08-02-2018"/>
    <s v=""/>
    <x v="2"/>
    <m/>
    <x v="2"/>
    <x v="1"/>
    <n v="-500"/>
    <n v="-100"/>
    <n v="-600"/>
    <n v="-500"/>
    <s v="Papéterie DUPIN"/>
    <s v="Papéterie DUPIN"/>
    <s v="TOTO IL EST JOLI"/>
    <s v="BP 360"/>
    <s v="cedex 2"/>
    <s v="1002"/>
    <s v="LAUSANNE"/>
    <s v="D"/>
    <s v="5101"/>
    <s v=""/>
    <s v="IND"/>
    <s v="IND"/>
    <s v="Qualiac"/>
    <x v="0"/>
    <s v="C"/>
    <s v="Collectée"/>
    <x v="0"/>
    <s v="5101"/>
    <s v="Débit 20% cpt att."/>
    <x v="1"/>
    <s v="388556"/>
    <s v="PR"/>
    <s v="28-03-2018"/>
    <s v="01-01-2018"/>
    <s v="31-12-2018"/>
  </r>
  <r>
    <x v="1"/>
    <x v="0"/>
    <x v="0"/>
    <x v="6"/>
    <s v="C0035616"/>
    <s v="16-02-2018"/>
    <s v=""/>
    <x v="2"/>
    <m/>
    <x v="3"/>
    <x v="1"/>
    <n v="140"/>
    <n v="28"/>
    <n v="168"/>
    <n v="140"/>
    <s v="Papéterie DUPIN"/>
    <s v="Papéterie DUPIN"/>
    <s v="TOTO IL EST JOLI"/>
    <s v="BP 360"/>
    <s v="cedex 2"/>
    <s v="1002"/>
    <s v="LAUSANNE"/>
    <s v="D"/>
    <s v="5101"/>
    <s v=""/>
    <s v="IND"/>
    <s v="IND"/>
    <s v="Qualiac"/>
    <x v="0"/>
    <s v="C"/>
    <s v="Collectée"/>
    <x v="0"/>
    <s v="5101"/>
    <s v="Débit 20% cpt att."/>
    <x v="1"/>
    <s v="388556"/>
    <s v="PR"/>
    <s v="28-03-2018"/>
    <s v="01-01-2018"/>
    <s v="31-12-2018"/>
  </r>
  <r>
    <x v="1"/>
    <x v="0"/>
    <x v="0"/>
    <x v="7"/>
    <s v="ACHAT"/>
    <s v="15-03-2018"/>
    <s v=""/>
    <x v="2"/>
    <m/>
    <x v="4"/>
    <x v="2"/>
    <n v="-1.08"/>
    <n v="-0.21"/>
    <n v="-1.29"/>
    <n v="-1.08"/>
    <s v="Papéterie DUPIN"/>
    <s v="Papéterie DUPIN"/>
    <s v="15, Bd Leclerq"/>
    <s v="Batiment 4"/>
    <s v=""/>
    <s v="15230"/>
    <s v="PIERREFORT"/>
    <s v="D"/>
    <s v="5101"/>
    <s v=""/>
    <s v="IND"/>
    <s v="IND"/>
    <s v="Qualiac"/>
    <x v="0"/>
    <s v="C"/>
    <s v="Collectée"/>
    <x v="0"/>
    <s v="5101"/>
    <s v="Débit 20% cpt att."/>
    <x v="1"/>
    <s v="388556"/>
    <s v="PR"/>
    <s v="28-03-2018"/>
    <s v="01-01-2018"/>
    <s v="31-12-2018"/>
  </r>
  <r>
    <x v="1"/>
    <x v="0"/>
    <x v="1"/>
    <x v="8"/>
    <s v="OD"/>
    <s v="15-03-2018"/>
    <s v=""/>
    <x v="2"/>
    <m/>
    <x v="4"/>
    <x v="2"/>
    <n v="-4"/>
    <n v="-0.8"/>
    <n v="-4.8"/>
    <n v="-4"/>
    <s v="ISA - Sté B"/>
    <s v="ISA - Sté B"/>
    <s v="6-8, rue de l'yser"/>
    <s v=""/>
    <s v=""/>
    <s v="15000"/>
    <s v="Aurillac"/>
    <s v="D"/>
    <s v="5101"/>
    <s v=""/>
    <s v="IND"/>
    <s v="IND"/>
    <s v="Qualiac"/>
    <x v="0"/>
    <s v="C"/>
    <s v="Collectée"/>
    <x v="0"/>
    <s v="5101"/>
    <s v="Débit 20% cpt att."/>
    <x v="1"/>
    <s v="388556"/>
    <s v="PR"/>
    <s v="28-03-2018"/>
    <s v="01-01-2018"/>
    <s v="31-12-2018"/>
  </r>
  <r>
    <x v="1"/>
    <x v="0"/>
    <x v="0"/>
    <x v="9"/>
    <s v="OD"/>
    <s v="15-03-2018"/>
    <s v=""/>
    <x v="2"/>
    <m/>
    <x v="4"/>
    <x v="2"/>
    <n v="-108"/>
    <n v="-21.6"/>
    <n v="-129.6"/>
    <n v="-108"/>
    <s v="Papéterie DUPIN"/>
    <s v="Papéterie DUPIN"/>
    <s v="15, Bd Leclerq"/>
    <s v="Batiment 4"/>
    <s v=""/>
    <s v="15230"/>
    <s v="PIERREFORT"/>
    <s v="D"/>
    <s v="5101"/>
    <s v=""/>
    <s v="IND"/>
    <s v="IND"/>
    <s v="Qualiac"/>
    <x v="0"/>
    <s v="C"/>
    <s v="Collectée"/>
    <x v="0"/>
    <s v="5101"/>
    <s v="Débit 20% cpt att."/>
    <x v="1"/>
    <s v="388556"/>
    <s v="PR"/>
    <s v="28-03-2018"/>
    <s v="01-01-2018"/>
    <s v="31-12-2018"/>
  </r>
  <r>
    <x v="1"/>
    <x v="0"/>
    <x v="0"/>
    <x v="10"/>
    <s v="OD"/>
    <s v="15-03-2018"/>
    <s v=""/>
    <x v="2"/>
    <m/>
    <x v="4"/>
    <x v="2"/>
    <n v="-3.52"/>
    <n v="-0.7"/>
    <n v="-4.22"/>
    <n v="-3.52"/>
    <s v="Papéterie DUPIN"/>
    <s v="Papéterie DUPIN"/>
    <s v="15, Bd Leclerq"/>
    <s v="Batiment 4"/>
    <s v=""/>
    <s v="15230"/>
    <s v="PIERREFORT"/>
    <s v="D"/>
    <s v="5101"/>
    <s v=""/>
    <s v="IND"/>
    <s v="IND"/>
    <s v="Qualiac"/>
    <x v="0"/>
    <s v="C"/>
    <s v="Collectée"/>
    <x v="0"/>
    <s v="5101"/>
    <s v="Débit 20% cpt att."/>
    <x v="1"/>
    <s v="388556"/>
    <s v="PR"/>
    <s v="28-03-2018"/>
    <s v="01-01-2018"/>
    <s v="31-12-2018"/>
  </r>
  <r>
    <x v="1"/>
    <x v="0"/>
    <x v="1"/>
    <x v="11"/>
    <s v="OD"/>
    <s v="15-03-2018"/>
    <s v=""/>
    <x v="2"/>
    <m/>
    <x v="4"/>
    <x v="2"/>
    <n v="-1.2"/>
    <n v="-0.24"/>
    <n v="-1.44"/>
    <n v="-1.2"/>
    <s v="ISA - Sté B"/>
    <s v="ISA - Sté B"/>
    <s v="6-8, rue de l'yser"/>
    <s v=""/>
    <s v=""/>
    <s v="15000"/>
    <s v="Aurillac"/>
    <s v="D"/>
    <s v="5101"/>
    <s v=""/>
    <s v="IND"/>
    <s v="IND"/>
    <s v="Qualiac"/>
    <x v="0"/>
    <s v="C"/>
    <s v="Collectée"/>
    <x v="0"/>
    <s v="5101"/>
    <s v="Débit 20% cpt att."/>
    <x v="1"/>
    <s v="388556"/>
    <s v="PR"/>
    <s v="28-03-2018"/>
    <s v="01-01-2018"/>
    <s v="31-12-2018"/>
  </r>
  <r>
    <x v="1"/>
    <x v="0"/>
    <x v="1"/>
    <x v="12"/>
    <s v="OD"/>
    <s v="12-03-2018"/>
    <s v=""/>
    <x v="2"/>
    <m/>
    <x v="5"/>
    <x v="3"/>
    <n v="-31.29"/>
    <n v="-6.26"/>
    <n v="-37.549999999999997"/>
    <n v="-31.29"/>
    <s v="ISA - Sté B"/>
    <s v="ISA - Sté B"/>
    <s v="6-8, rue de l'yser"/>
    <s v=""/>
    <s v=""/>
    <s v="15000"/>
    <s v="Aurillac"/>
    <s v="D"/>
    <s v="5101"/>
    <s v=""/>
    <s v="IND"/>
    <s v="IND"/>
    <s v="Qualiac"/>
    <x v="0"/>
    <s v="C"/>
    <s v="Collectée"/>
    <x v="0"/>
    <s v="5101"/>
    <s v="Débit 20% cpt att."/>
    <x v="1"/>
    <s v="388556"/>
    <s v="PR"/>
    <s v="28-03-2018"/>
    <s v="01-01-2018"/>
    <s v="31-12-2018"/>
  </r>
  <r>
    <x v="1"/>
    <x v="0"/>
    <x v="0"/>
    <x v="6"/>
    <s v="C0035616"/>
    <s v="16-02-2018"/>
    <s v=""/>
    <x v="2"/>
    <m/>
    <x v="3"/>
    <x v="1"/>
    <n v="150"/>
    <n v="30"/>
    <n v="180"/>
    <n v="150"/>
    <s v="Papéterie DUPIN"/>
    <s v="Papéterie DUPIN"/>
    <s v="TOTO IL EST JOLI"/>
    <s v="BP 360"/>
    <s v="cedex 2"/>
    <s v="1002"/>
    <s v="LAUSANNE"/>
    <s v="D"/>
    <s v="5105"/>
    <s v=""/>
    <s v="IND"/>
    <s v="IND"/>
    <s v="Qualiac"/>
    <x v="0"/>
    <s v="C"/>
    <s v="Collectée"/>
    <x v="0"/>
    <s v="5105"/>
    <s v="Débit 20% sans cpt"/>
    <x v="2"/>
    <s v="388556"/>
    <s v="PR"/>
    <s v="28-03-2018"/>
    <s v="01-01-2018"/>
    <s v="31-12-2018"/>
  </r>
  <r>
    <x v="0"/>
    <x v="1"/>
    <x v="0"/>
    <x v="0"/>
    <s v=""/>
    <s v="23-03-2018"/>
    <s v=""/>
    <x v="0"/>
    <s v="23-03-2018"/>
    <x v="0"/>
    <x v="0"/>
    <n v="-87.24"/>
    <n v="-8.74"/>
    <n v="-95.98"/>
    <n v="-87.24"/>
    <s v="Papéterie DUPIN"/>
    <s v="Papéterie DUPIN"/>
    <s v="TOTO IL EST JOLI"/>
    <s v="BP 360"/>
    <s v="cedex 2"/>
    <s v="1002"/>
    <s v="LAUSANNE"/>
    <s v="D"/>
    <s v="5110"/>
    <s v=""/>
    <s v="IND"/>
    <s v="IND"/>
    <s v="Qualiac"/>
    <x v="0"/>
    <s v="C"/>
    <s v="Collectée"/>
    <x v="0"/>
    <s v="5110"/>
    <s v="Encaissement 10%"/>
    <x v="3"/>
    <s v="388556"/>
    <s v="PR"/>
    <s v="28-03-2018"/>
    <s v="01-01-2018"/>
    <s v="31-12-2018"/>
  </r>
  <r>
    <x v="0"/>
    <x v="0"/>
    <x v="0"/>
    <x v="13"/>
    <s v="C0036707"/>
    <s v="05-03-2018"/>
    <s v=""/>
    <x v="3"/>
    <s v="05-03-2018"/>
    <x v="6"/>
    <x v="4"/>
    <n v="-1000"/>
    <n v="-200"/>
    <n v="-1000"/>
    <n v="-1000"/>
    <s v="Papéterie DUPIN"/>
    <s v="Papéterie DUPIN"/>
    <s v="TOTO IL EST JOLI"/>
    <s v="BP 360"/>
    <s v="cedex 2"/>
    <s v="1002"/>
    <s v="LAUSANNE"/>
    <s v="PI"/>
    <s v="5203"/>
    <s v=""/>
    <s v="IND"/>
    <s v="IND"/>
    <s v="Qualiac"/>
    <x v="0"/>
    <s v="C"/>
    <s v="Collectée"/>
    <x v="0"/>
    <s v="5203"/>
    <s v="Enc 20 intra"/>
    <x v="4"/>
    <s v="388556"/>
    <s v="PR"/>
    <s v="28-03-2018"/>
    <s v="01-01-2018"/>
    <s v="31-12-2018"/>
  </r>
  <r>
    <x v="0"/>
    <x v="0"/>
    <x v="0"/>
    <x v="14"/>
    <s v=""/>
    <s v="03-01-2018"/>
    <s v=""/>
    <x v="4"/>
    <s v="03-01-2018"/>
    <x v="7"/>
    <x v="5"/>
    <n v="400"/>
    <n v="80"/>
    <n v="480"/>
    <n v="400"/>
    <s v="Papéterie DUPIN"/>
    <s v="Papéterie DUPIN"/>
    <s v="TOTO IL EST JOLI"/>
    <s v="BP 360"/>
    <s v="cedex 2"/>
    <s v="1002"/>
    <s v="LAUSANNE"/>
    <s v="D"/>
    <s v="5100"/>
    <s v=""/>
    <s v="IND"/>
    <s v="IND"/>
    <s v="Qualiac"/>
    <x v="0"/>
    <s v="D"/>
    <s v="Déductible"/>
    <x v="1"/>
    <s v="5100"/>
    <s v="Encaissement 20%"/>
    <x v="0"/>
    <s v="388556"/>
    <s v="PR"/>
    <s v="28-03-2018"/>
    <s v="01-01-2018"/>
    <s v="31-12-2018"/>
  </r>
  <r>
    <x v="0"/>
    <x v="0"/>
    <x v="0"/>
    <x v="15"/>
    <s v="C0036256"/>
    <s v="01-02-2018"/>
    <s v=""/>
    <x v="5"/>
    <s v="01-02-2018"/>
    <x v="1"/>
    <x v="1"/>
    <n v="333.33"/>
    <n v="66.67"/>
    <n v="400"/>
    <n v="333.33"/>
    <s v="Papéterie DUPIN"/>
    <s v="Papéterie DUPIN"/>
    <s v="15, Bd Leclerq"/>
    <s v="Batiment 4"/>
    <s v=""/>
    <s v="15230"/>
    <s v="PIERREFORT"/>
    <s v="D"/>
    <s v="5100"/>
    <s v=""/>
    <s v="IND"/>
    <s v="IND"/>
    <s v="Qualiac"/>
    <x v="0"/>
    <s v="D"/>
    <s v="Déductible"/>
    <x v="1"/>
    <s v="5100"/>
    <s v="Encaissement 20%"/>
    <x v="0"/>
    <s v="388556"/>
    <s v="PR"/>
    <s v="28-03-2018"/>
    <s v="01-01-2018"/>
    <s v="31-12-2018"/>
  </r>
  <r>
    <x v="1"/>
    <x v="0"/>
    <x v="0"/>
    <x v="16"/>
    <s v=""/>
    <s v="05-02-2018"/>
    <s v=""/>
    <x v="2"/>
    <m/>
    <x v="8"/>
    <x v="1"/>
    <n v="41"/>
    <n v="8.1999999999999993"/>
    <n v="49.2"/>
    <n v="41"/>
    <s v="Papéterie DUPIN"/>
    <s v="Papéterie DUPIN"/>
    <s v="15, Bd Leclerq"/>
    <s v="Batiment 4"/>
    <s v=""/>
    <s v="15230"/>
    <s v="PIERREFORT"/>
    <s v="D"/>
    <s v="5101"/>
    <s v=""/>
    <s v="IND"/>
    <s v="IND"/>
    <s v="Qualiac"/>
    <x v="0"/>
    <s v="D"/>
    <s v="Déductible"/>
    <x v="1"/>
    <s v="5101"/>
    <s v="Débit 20% cpt att."/>
    <x v="1"/>
    <s v="388556"/>
    <s v="PR"/>
    <s v="28-03-2018"/>
    <s v="01-01-2018"/>
    <s v="31-12-2018"/>
  </r>
  <r>
    <x v="1"/>
    <x v="0"/>
    <x v="0"/>
    <x v="17"/>
    <s v=""/>
    <s v="20-02-2018"/>
    <s v=""/>
    <x v="2"/>
    <m/>
    <x v="9"/>
    <x v="1"/>
    <n v="4152"/>
    <n v="830.4"/>
    <n v="4982.3999999999996"/>
    <n v="4152"/>
    <s v="Papéterie DUPIN"/>
    <s v="Papéterie DUPIN"/>
    <s v="15, Bd Leclerq"/>
    <s v="Batiment 4"/>
    <s v=""/>
    <s v="15230"/>
    <s v="PIERREFORT"/>
    <s v="D"/>
    <s v="5101"/>
    <s v=""/>
    <s v="IND"/>
    <s v="IND"/>
    <s v="Qualiac"/>
    <x v="0"/>
    <s v="D"/>
    <s v="Déductible"/>
    <x v="1"/>
    <s v="5101"/>
    <s v="Débit 20% cpt att."/>
    <x v="1"/>
    <s v="388556"/>
    <s v="PR"/>
    <s v="28-03-2018"/>
    <s v="01-01-2018"/>
    <s v="31-12-2018"/>
  </r>
  <r>
    <x v="1"/>
    <x v="0"/>
    <x v="0"/>
    <x v="7"/>
    <s v="ACHAT"/>
    <s v="15-03-2018"/>
    <s v=""/>
    <x v="2"/>
    <m/>
    <x v="4"/>
    <x v="2"/>
    <n v="27"/>
    <n v="5.4"/>
    <n v="32.4"/>
    <n v="27"/>
    <s v="Papéterie DUPIN"/>
    <s v="Papéterie DUPIN"/>
    <s v="15, Bd Leclerq"/>
    <s v="Batiment 4"/>
    <s v=""/>
    <s v="15230"/>
    <s v="PIERREFORT"/>
    <s v="D"/>
    <s v="5101"/>
    <s v=""/>
    <s v="IND"/>
    <s v="IND"/>
    <s v="Qualiac"/>
    <x v="0"/>
    <s v="D"/>
    <s v="Déductible"/>
    <x v="1"/>
    <s v="5101"/>
    <s v="Débit 20% cpt att."/>
    <x v="1"/>
    <s v="388556"/>
    <s v="PR"/>
    <s v="28-03-2018"/>
    <s v="01-01-2018"/>
    <s v="31-12-2018"/>
  </r>
  <r>
    <x v="1"/>
    <x v="0"/>
    <x v="2"/>
    <x v="18"/>
    <s v=""/>
    <s v="21-02-2018"/>
    <s v=""/>
    <x v="2"/>
    <m/>
    <x v="10"/>
    <x v="1"/>
    <n v="485"/>
    <n v="97"/>
    <n v="582"/>
    <n v="485"/>
    <s v="Papéterie Delprat"/>
    <s v="Papéterie Delprat"/>
    <s v="Ligne 1"/>
    <s v="40, rue de Gerlandssssssssssssss"/>
    <s v="e"/>
    <s v="69060"/>
    <s v="LYON CEDEX 06"/>
    <s v="D"/>
    <s v="5101"/>
    <s v=""/>
    <s v="IND"/>
    <s v="IND"/>
    <s v="Qualiac"/>
    <x v="0"/>
    <s v="D"/>
    <s v="Déductible"/>
    <x v="1"/>
    <s v="5101"/>
    <s v="Débit 20% cpt att."/>
    <x v="1"/>
    <s v="388556"/>
    <s v="PR"/>
    <s v="28-03-2018"/>
    <s v="01-01-2018"/>
    <s v="31-12-2018"/>
  </r>
  <r>
    <x v="1"/>
    <x v="0"/>
    <x v="0"/>
    <x v="19"/>
    <s v=""/>
    <s v="09-03-2018"/>
    <s v=""/>
    <x v="2"/>
    <m/>
    <x v="11"/>
    <x v="6"/>
    <n v="458.26"/>
    <n v="91.65"/>
    <n v="549.91"/>
    <n v="458.26"/>
    <s v="Papéterie DUPIN"/>
    <s v="Papéterie DUPIN"/>
    <s v="15, Bd Leclerq"/>
    <s v="Batiment 4"/>
    <s v=""/>
    <s v="15230"/>
    <s v="PIERREFORT"/>
    <s v="D"/>
    <s v="5101"/>
    <s v=""/>
    <s v="IND"/>
    <s v="IND"/>
    <s v="Qualiac"/>
    <x v="0"/>
    <s v="D"/>
    <s v="Déductible"/>
    <x v="1"/>
    <s v="5101"/>
    <s v="Débit 20% cpt att."/>
    <x v="1"/>
    <s v="388556"/>
    <s v="PR"/>
    <s v="28-03-2018"/>
    <s v="01-01-2018"/>
    <s v="31-12-2018"/>
  </r>
  <r>
    <x v="1"/>
    <x v="0"/>
    <x v="0"/>
    <x v="20"/>
    <s v=""/>
    <s v="12-03-2018"/>
    <s v=""/>
    <x v="2"/>
    <m/>
    <x v="5"/>
    <x v="3"/>
    <n v="451.12"/>
    <n v="90.22"/>
    <n v="541.34"/>
    <n v="451.12"/>
    <s v="Papéterie DUPIN"/>
    <s v="Papéterie DUPIN"/>
    <s v="15, Bd Leclerq"/>
    <s v="Batiment 4"/>
    <s v=""/>
    <s v="15230"/>
    <s v="PIERREFORT"/>
    <s v="D"/>
    <s v="5101"/>
    <s v=""/>
    <s v="IND"/>
    <s v="IND"/>
    <s v="Qualiac"/>
    <x v="0"/>
    <s v="D"/>
    <s v="Déductible"/>
    <x v="1"/>
    <s v="5101"/>
    <s v="Débit 20% cpt att."/>
    <x v="1"/>
    <s v="388556"/>
    <s v="PR"/>
    <s v="28-03-2018"/>
    <s v="01-01-2018"/>
    <s v="31-12-2018"/>
  </r>
  <r>
    <x v="1"/>
    <x v="0"/>
    <x v="0"/>
    <x v="21"/>
    <s v=""/>
    <s v="16-03-2018"/>
    <s v=""/>
    <x v="2"/>
    <m/>
    <x v="12"/>
    <x v="7"/>
    <n v="400"/>
    <n v="80"/>
    <n v="480"/>
    <n v="400"/>
    <s v="Papéterie DUPIN"/>
    <s v="Papéterie DUPIN"/>
    <s v="15, Bd Leclerq"/>
    <s v="Batiment 4"/>
    <s v=""/>
    <s v="15230"/>
    <s v="PIERREFORT"/>
    <s v="D"/>
    <s v="5101"/>
    <s v=""/>
    <s v="IND"/>
    <s v="IND"/>
    <s v="Qualiac"/>
    <x v="0"/>
    <s v="D"/>
    <s v="Déductible"/>
    <x v="1"/>
    <s v="5101"/>
    <s v="Débit 20% cpt att."/>
    <x v="1"/>
    <s v="388556"/>
    <s v="PR"/>
    <s v="28-03-2018"/>
    <s v="01-01-2018"/>
    <s v="31-12-2018"/>
  </r>
  <r>
    <x v="1"/>
    <x v="0"/>
    <x v="1"/>
    <x v="8"/>
    <s v="OD"/>
    <s v="15-03-2018"/>
    <s v=""/>
    <x v="2"/>
    <m/>
    <x v="4"/>
    <x v="2"/>
    <n v="100"/>
    <n v="20"/>
    <n v="120"/>
    <n v="100"/>
    <s v="ISA - Sté B"/>
    <s v="ISA - Sté B"/>
    <s v="6-8, rue de l'yser"/>
    <s v=""/>
    <s v=""/>
    <s v="15000"/>
    <s v="Aurillac"/>
    <s v="D"/>
    <s v="5101"/>
    <s v=""/>
    <s v="IND"/>
    <s v="IND"/>
    <s v="Qualiac"/>
    <x v="0"/>
    <s v="D"/>
    <s v="Déductible"/>
    <x v="1"/>
    <s v="5101"/>
    <s v="Débit 20% cpt att."/>
    <x v="1"/>
    <s v="388556"/>
    <s v="PR"/>
    <s v="28-03-2018"/>
    <s v="01-01-2018"/>
    <s v="31-12-2018"/>
  </r>
  <r>
    <x v="1"/>
    <x v="0"/>
    <x v="0"/>
    <x v="9"/>
    <s v="OD"/>
    <s v="15-03-2018"/>
    <s v=""/>
    <x v="2"/>
    <m/>
    <x v="4"/>
    <x v="2"/>
    <n v="2700"/>
    <n v="540"/>
    <n v="3240"/>
    <n v="2700"/>
    <s v="Papéterie DUPIN"/>
    <s v="Papéterie DUPIN"/>
    <s v="15, Bd Leclerq"/>
    <s v="Batiment 4"/>
    <s v=""/>
    <s v="15230"/>
    <s v="PIERREFORT"/>
    <s v="D"/>
    <s v="5101"/>
    <s v=""/>
    <s v="IND"/>
    <s v="IND"/>
    <s v="Qualiac"/>
    <x v="0"/>
    <s v="D"/>
    <s v="Déductible"/>
    <x v="1"/>
    <s v="5101"/>
    <s v="Débit 20% cpt att."/>
    <x v="1"/>
    <s v="388556"/>
    <s v="PR"/>
    <s v="28-03-2018"/>
    <s v="01-01-2018"/>
    <s v="31-12-2018"/>
  </r>
  <r>
    <x v="1"/>
    <x v="0"/>
    <x v="0"/>
    <x v="10"/>
    <s v="OD"/>
    <s v="15-03-2018"/>
    <s v=""/>
    <x v="2"/>
    <m/>
    <x v="4"/>
    <x v="2"/>
    <n v="88"/>
    <n v="17.600000000000001"/>
    <n v="105.6"/>
    <n v="88"/>
    <s v="Papéterie DUPIN"/>
    <s v="Papéterie DUPIN"/>
    <s v="15, Bd Leclerq"/>
    <s v="Batiment 4"/>
    <s v=""/>
    <s v="15230"/>
    <s v="PIERREFORT"/>
    <s v="D"/>
    <s v="5101"/>
    <s v=""/>
    <s v="IND"/>
    <s v="IND"/>
    <s v="Qualiac"/>
    <x v="0"/>
    <s v="D"/>
    <s v="Déductible"/>
    <x v="1"/>
    <s v="5101"/>
    <s v="Débit 20% cpt att."/>
    <x v="1"/>
    <s v="388556"/>
    <s v="PR"/>
    <s v="28-03-2018"/>
    <s v="01-01-2018"/>
    <s v="31-12-2018"/>
  </r>
  <r>
    <x v="1"/>
    <x v="0"/>
    <x v="1"/>
    <x v="11"/>
    <s v="OD"/>
    <s v="15-03-2018"/>
    <s v=""/>
    <x v="2"/>
    <m/>
    <x v="4"/>
    <x v="2"/>
    <n v="30"/>
    <n v="6"/>
    <n v="36"/>
    <n v="30"/>
    <s v="ISA - Sté B"/>
    <s v="ISA - Sté B"/>
    <s v="6-8, rue de l'yser"/>
    <s v=""/>
    <s v=""/>
    <s v="15000"/>
    <s v="Aurillac"/>
    <s v="D"/>
    <s v="5101"/>
    <s v=""/>
    <s v="IND"/>
    <s v="IND"/>
    <s v="Qualiac"/>
    <x v="0"/>
    <s v="D"/>
    <s v="Déductible"/>
    <x v="1"/>
    <s v="5101"/>
    <s v="Débit 20% cpt att."/>
    <x v="1"/>
    <s v="388556"/>
    <s v="PR"/>
    <s v="28-03-2018"/>
    <s v="01-01-2018"/>
    <s v="31-12-2018"/>
  </r>
  <r>
    <x v="1"/>
    <x v="0"/>
    <x v="1"/>
    <x v="12"/>
    <s v="OD"/>
    <s v="12-03-2018"/>
    <s v=""/>
    <x v="2"/>
    <m/>
    <x v="5"/>
    <x v="3"/>
    <n v="782.36"/>
    <n v="156.47"/>
    <n v="938.83"/>
    <n v="782.36"/>
    <s v="ISA - Sté B"/>
    <s v="ISA - Sté B"/>
    <s v="6-8, rue de l'yser"/>
    <s v=""/>
    <s v=""/>
    <s v="15000"/>
    <s v="Aurillac"/>
    <s v="D"/>
    <s v="5101"/>
    <s v=""/>
    <s v="IND"/>
    <s v="IND"/>
    <s v="Qualiac"/>
    <x v="0"/>
    <s v="D"/>
    <s v="Déductible"/>
    <x v="1"/>
    <s v="5101"/>
    <s v="Débit 20% cpt att."/>
    <x v="1"/>
    <s v="388556"/>
    <s v="PR"/>
    <s v="28-03-2018"/>
    <s v="01-01-2018"/>
    <s v="31-12-2018"/>
  </r>
  <r>
    <x v="1"/>
    <x v="0"/>
    <x v="0"/>
    <x v="22"/>
    <s v=""/>
    <s v="15-03-2018"/>
    <s v=""/>
    <x v="2"/>
    <m/>
    <x v="4"/>
    <x v="2"/>
    <n v="100.45"/>
    <n v="20.09"/>
    <n v="120.54"/>
    <n v="100.45"/>
    <s v="Papéterie DUPIN"/>
    <s v="Papéterie DUPIN"/>
    <s v="15, Bd Leclerq"/>
    <s v="Batiment 4"/>
    <s v=""/>
    <s v="15230"/>
    <s v="PIERREFORT"/>
    <s v="D"/>
    <s v="5101"/>
    <s v=""/>
    <s v="IND"/>
    <s v="IND"/>
    <s v="Qualiac"/>
    <x v="0"/>
    <s v="D"/>
    <s v="Déductible"/>
    <x v="1"/>
    <s v="5101"/>
    <s v="Débit 20% cpt att."/>
    <x v="1"/>
    <s v="388556"/>
    <s v="PR"/>
    <s v="28-03-2018"/>
    <s v="01-01-2018"/>
    <s v="31-12-2018"/>
  </r>
  <r>
    <x v="1"/>
    <x v="0"/>
    <x v="0"/>
    <x v="23"/>
    <s v=""/>
    <s v="05-03-2018"/>
    <s v=""/>
    <x v="2"/>
    <m/>
    <x v="6"/>
    <x v="4"/>
    <n v="1200"/>
    <n v="0"/>
    <n v="1200"/>
    <n v="1000"/>
    <s v="Papéterie DUPIN"/>
    <s v="Papéterie DUPIN"/>
    <s v="15, Bd Leclerq"/>
    <s v="Batiment 4"/>
    <s v=""/>
    <s v="15230"/>
    <s v="PIERREFORT"/>
    <s v="P0"/>
    <s v="5103"/>
    <s v=""/>
    <s v="IND"/>
    <s v="IND"/>
    <s v="Qualiac"/>
    <x v="0"/>
    <s v="D"/>
    <s v="Déductible"/>
    <x v="1"/>
    <s v="5103"/>
    <s v="Débit 20% prorata P0"/>
    <x v="5"/>
    <s v="388556"/>
    <s v="PR"/>
    <s v="28-03-2018"/>
    <s v="01-01-2018"/>
    <s v="31-12-2018"/>
  </r>
  <r>
    <x v="0"/>
    <x v="0"/>
    <x v="0"/>
    <x v="13"/>
    <s v="C0036707"/>
    <s v="05-03-2018"/>
    <s v=""/>
    <x v="3"/>
    <s v="05-03-2018"/>
    <x v="6"/>
    <x v="4"/>
    <n v="1000"/>
    <n v="20"/>
    <n v="1000"/>
    <n v="1000"/>
    <s v="Papéterie DUPIN"/>
    <s v="Papéterie DUPIN"/>
    <s v="TOTO IL EST JOLI"/>
    <s v="BP 360"/>
    <s v="cedex 2"/>
    <s v="1002"/>
    <s v="LAUSANNE"/>
    <s v="PI"/>
    <s v="5203"/>
    <s v=""/>
    <s v="IND"/>
    <s v="IND"/>
    <s v="Qualiac"/>
    <x v="0"/>
    <s v="D"/>
    <s v="Déductible"/>
    <x v="1"/>
    <s v="5203"/>
    <s v="Enc 20 intra"/>
    <x v="4"/>
    <s v="388556"/>
    <s v="PR"/>
    <s v="28-03-2018"/>
    <s v="01-01-2018"/>
    <s v="31-12-2018"/>
  </r>
  <r>
    <x v="2"/>
    <x v="2"/>
    <x v="3"/>
    <x v="24"/>
    <m/>
    <m/>
    <m/>
    <x v="6"/>
    <m/>
    <x v="13"/>
    <x v="8"/>
    <m/>
    <m/>
    <m/>
    <m/>
    <m/>
    <m/>
    <m/>
    <m/>
    <m/>
    <m/>
    <m/>
    <m/>
    <m/>
    <m/>
    <m/>
    <m/>
    <m/>
    <x v="1"/>
    <m/>
    <m/>
    <x v="2"/>
    <m/>
    <m/>
    <x v="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2" applyNumberFormats="0" applyBorderFormats="0" applyFontFormats="0" applyPatternFormats="0" applyAlignmentFormats="0" applyWidthHeightFormats="1" dataCaption="Valeurs" updatedVersion="5" minRefreshableVersion="3" showDrill="0" itemPrintTitles="1" createdVersion="5" indent="0" compact="0" compactData="0" gridDropZones="1" multipleFieldFilters="0">
  <location ref="B5:M52" firstHeaderRow="1" firstDataRow="2" firstDataCol="8"/>
  <pivotFields count="40">
    <pivotField axis="axisRow" outline="0" showAll="0" defaultSubtotal="0">
      <items count="4">
        <item m="1"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">
        <item m="1"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5">
        <item m="1" x="4"/>
        <item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">
        <item m="1" x="25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8">
        <item m="1" x="7"/>
        <item x="6"/>
        <item x="0"/>
        <item x="1"/>
        <item x="2"/>
        <item x="3"/>
        <item x="4"/>
        <item x="5"/>
      </items>
    </pivotField>
    <pivotField compact="0" outline="0" showAll="0" defaultSubtotal="0"/>
    <pivotField axis="axisRow" compact="0" outline="0" showAll="0" defaultSubtotal="0">
      <items count="15">
        <item m="1" x="14"/>
        <item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showAll="0" defaultSubtotal="0">
      <items count="10">
        <item m="1" x="9"/>
        <item x="8"/>
        <item x="0"/>
        <item x="1"/>
        <item x="2"/>
        <item x="3"/>
        <item x="4"/>
        <item x="5"/>
        <item x="6"/>
        <item x="7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showAll="0">
      <items count="4">
        <item m="1" x="2"/>
        <item x="1"/>
        <item x="0"/>
        <item t="default"/>
      </items>
    </pivotField>
    <pivotField compact="0" outline="0" showAll="0"/>
    <pivotField compact="0" outline="0" showAll="0"/>
    <pivotField axis="axisRow" showAll="0">
      <items count="5">
        <item m="1" x="3"/>
        <item x="2"/>
        <item x="0"/>
        <item x="1"/>
        <item t="default"/>
      </items>
    </pivotField>
    <pivotField compact="0" outline="0" showAll="0"/>
    <pivotField compact="0" outline="0" showAll="0"/>
    <pivotField axis="axisRow" compact="0" showAll="0">
      <items count="9">
        <item m="1" x="7"/>
        <item x="6"/>
        <item x="0"/>
        <item x="1"/>
        <item x="2"/>
        <item x="3"/>
        <item x="4"/>
        <item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0">
    <field x="28"/>
    <field x="31"/>
    <field x="34"/>
    <field x="0"/>
    <field x="1"/>
    <field x="2"/>
    <field x="3"/>
    <field x="7"/>
    <field x="9"/>
    <field x="10"/>
  </rowFields>
  <rowItems count="46">
    <i>
      <x v="2"/>
    </i>
    <i r="1">
      <x v="2"/>
    </i>
    <i r="2">
      <x v="2"/>
    </i>
    <i r="3">
      <x v="2"/>
      <x v="2"/>
      <x v="2"/>
      <x v="2"/>
      <x v="2"/>
      <x v="2"/>
      <x v="2"/>
    </i>
    <i r="6">
      <x v="3"/>
      <x v="3"/>
      <x v="3"/>
      <x v="3"/>
    </i>
    <i r="2">
      <x v="3"/>
    </i>
    <i r="3">
      <x v="3"/>
      <x v="2"/>
      <x v="2"/>
      <x v="4"/>
      <x v="4"/>
      <x v="4"/>
      <x v="3"/>
    </i>
    <i r="6">
      <x v="5"/>
      <x v="4"/>
      <x v="4"/>
      <x v="3"/>
    </i>
    <i r="6">
      <x v="6"/>
      <x v="4"/>
      <x v="4"/>
      <x v="3"/>
    </i>
    <i r="6">
      <x v="7"/>
      <x v="4"/>
      <x v="4"/>
      <x v="3"/>
    </i>
    <i r="6">
      <x v="8"/>
      <x v="4"/>
      <x v="5"/>
      <x v="3"/>
    </i>
    <i r="6">
      <x v="9"/>
      <x v="4"/>
      <x v="6"/>
      <x v="4"/>
    </i>
    <i r="6">
      <x v="11"/>
      <x v="4"/>
      <x v="6"/>
      <x v="4"/>
    </i>
    <i r="6">
      <x v="12"/>
      <x v="4"/>
      <x v="6"/>
      <x v="4"/>
    </i>
    <i r="5">
      <x v="3"/>
      <x v="10"/>
      <x v="4"/>
      <x v="6"/>
      <x v="4"/>
    </i>
    <i r="6">
      <x v="13"/>
      <x v="4"/>
      <x v="6"/>
      <x v="4"/>
    </i>
    <i r="6">
      <x v="14"/>
      <x v="4"/>
      <x v="7"/>
      <x v="5"/>
    </i>
    <i r="2">
      <x v="4"/>
    </i>
    <i r="3">
      <x v="3"/>
      <x v="2"/>
      <x v="2"/>
      <x v="8"/>
      <x v="4"/>
      <x v="5"/>
      <x v="3"/>
    </i>
    <i r="2">
      <x v="5"/>
    </i>
    <i r="3">
      <x v="2"/>
      <x v="3"/>
      <x v="2"/>
      <x v="2"/>
      <x v="2"/>
      <x v="2"/>
      <x v="2"/>
    </i>
    <i r="2">
      <x v="6"/>
    </i>
    <i r="3">
      <x v="2"/>
      <x v="2"/>
      <x v="2"/>
      <x v="15"/>
      <x v="5"/>
      <x v="8"/>
      <x v="6"/>
    </i>
    <i r="1">
      <x v="3"/>
    </i>
    <i r="2">
      <x v="2"/>
    </i>
    <i r="3">
      <x v="2"/>
      <x v="2"/>
      <x v="2"/>
      <x v="16"/>
      <x v="6"/>
      <x v="9"/>
      <x v="7"/>
    </i>
    <i r="6">
      <x v="17"/>
      <x v="7"/>
      <x v="3"/>
      <x v="3"/>
    </i>
    <i r="2">
      <x v="3"/>
    </i>
    <i r="3">
      <x v="3"/>
      <x v="2"/>
      <x v="2"/>
      <x v="9"/>
      <x v="4"/>
      <x v="6"/>
      <x v="4"/>
    </i>
    <i r="6">
      <x v="11"/>
      <x v="4"/>
      <x v="6"/>
      <x v="4"/>
    </i>
    <i r="6">
      <x v="12"/>
      <x v="4"/>
      <x v="6"/>
      <x v="4"/>
    </i>
    <i r="6">
      <x v="18"/>
      <x v="4"/>
      <x v="10"/>
      <x v="3"/>
    </i>
    <i r="6">
      <x v="19"/>
      <x v="4"/>
      <x v="11"/>
      <x v="3"/>
    </i>
    <i r="6">
      <x v="21"/>
      <x v="4"/>
      <x v="13"/>
      <x v="8"/>
    </i>
    <i r="6">
      <x v="22"/>
      <x v="4"/>
      <x v="7"/>
      <x v="5"/>
    </i>
    <i r="6">
      <x v="23"/>
      <x v="4"/>
      <x v="14"/>
      <x v="9"/>
    </i>
    <i r="6">
      <x v="24"/>
      <x v="4"/>
      <x v="6"/>
      <x v="4"/>
    </i>
    <i r="5">
      <x v="3"/>
      <x v="10"/>
      <x v="4"/>
      <x v="6"/>
      <x v="4"/>
    </i>
    <i r="6">
      <x v="13"/>
      <x v="4"/>
      <x v="6"/>
      <x v="4"/>
    </i>
    <i r="6">
      <x v="14"/>
      <x v="4"/>
      <x v="7"/>
      <x v="5"/>
    </i>
    <i r="5">
      <x v="4"/>
      <x v="20"/>
      <x v="4"/>
      <x v="12"/>
      <x v="3"/>
    </i>
    <i r="2">
      <x v="6"/>
    </i>
    <i r="3">
      <x v="2"/>
      <x v="2"/>
      <x v="2"/>
      <x v="15"/>
      <x v="5"/>
      <x v="8"/>
      <x v="6"/>
    </i>
    <i r="2">
      <x v="7"/>
    </i>
    <i r="3">
      <x v="3"/>
      <x v="2"/>
      <x v="2"/>
      <x v="25"/>
      <x v="4"/>
      <x v="8"/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Montant HT" fld="11" baseField="9" baseItem="1" numFmtId="4"/>
    <dataField name="Somme de Montant de TVA" fld="12" baseField="9" baseItem="1" numFmtId="4"/>
    <dataField name="Somme de Montant TTC" fld="13" baseField="9" baseItem="1" numFmtId="4"/>
    <dataField name="Somme de Base HT" fld="14" baseField="9" baseItem="1" numFmtId="4"/>
  </dataFields>
  <formats count="32">
    <format dxfId="63">
      <pivotArea dataOnly="0" labelOnly="1" fieldPosition="0">
        <references count="1">
          <reference field="0" count="0"/>
        </references>
      </pivotArea>
    </format>
    <format dxfId="62">
      <pivotArea dataOnly="0" outline="0" fieldPosition="0">
        <references count="2">
          <reference field="0" count="1">
            <x v="0"/>
          </reference>
          <reference field="34" count="1" selected="0">
            <x v="0"/>
          </reference>
        </references>
      </pivotArea>
    </format>
    <format dxfId="61">
      <pivotArea dataOnly="0" outline="0" fieldPosition="0">
        <references count="2">
          <reference field="0" count="1">
            <x v="1"/>
          </reference>
          <reference field="34" count="1" selected="0">
            <x v="1"/>
          </reference>
        </references>
      </pivotArea>
    </format>
    <format dxfId="60">
      <pivotArea dataOnly="0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59">
      <pivotArea dataOnly="0" labelOnly="1" fieldPosition="0">
        <references count="1">
          <reference field="1" count="0"/>
        </references>
      </pivotArea>
    </format>
    <format dxfId="58">
      <pivotArea dataOnly="0" labelOnly="1" fieldPosition="0">
        <references count="1">
          <reference field="0" count="0"/>
        </references>
      </pivotArea>
    </format>
    <format dxfId="57">
      <pivotArea dataOnly="0" labelOnly="1" fieldPosition="0">
        <references count="1">
          <reference field="2" count="0"/>
        </references>
      </pivotArea>
    </format>
    <format dxfId="56">
      <pivotArea dataOnly="0" labelOnly="1" fieldPosition="0">
        <references count="1">
          <reference field="3" count="0"/>
        </references>
      </pivotArea>
    </format>
    <format dxfId="55">
      <pivotArea field="3" type="button" dataOnly="0" labelOnly="1" outline="0" axis="axisRow" fieldPosition="6"/>
    </format>
    <format dxfId="54">
      <pivotArea dataOnly="0" fieldPosition="0">
        <references count="1">
          <reference field="3" count="1">
            <x v="1"/>
          </reference>
        </references>
      </pivotArea>
    </format>
    <format dxfId="53">
      <pivotArea dataOnly="0" labelOnly="1" fieldPosition="0">
        <references count="1">
          <reference field="3" count="0"/>
        </references>
      </pivotArea>
    </format>
    <format dxfId="52">
      <pivotArea dataOnly="0" fieldPosition="0">
        <references count="1">
          <reference field="3" count="1">
            <x v="0"/>
          </reference>
        </references>
      </pivotArea>
    </format>
    <format dxfId="51">
      <pivotArea dataOnly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28" count="1" selected="0">
            <x v="0"/>
          </reference>
          <reference field="31" count="1" selected="0">
            <x v="0"/>
          </reference>
          <reference field="34" count="1" selected="0">
            <x v="0"/>
          </reference>
        </references>
      </pivotArea>
    </format>
    <format dxfId="50">
      <pivotArea dataOnly="0" fieldPosition="0">
        <references count="1">
          <reference field="1" count="1">
            <x v="0"/>
          </reference>
        </references>
      </pivotArea>
    </format>
    <format dxfId="49">
      <pivotArea dataOnly="0" fieldPosition="0">
        <references count="1">
          <reference field="0" count="1">
            <x v="0"/>
          </reference>
        </references>
      </pivotArea>
    </format>
    <format dxfId="48">
      <pivotArea dataOnly="0" fieldPosition="0">
        <references count="1">
          <reference field="2" count="1">
            <x v="1"/>
          </reference>
        </references>
      </pivotArea>
    </format>
    <format dxfId="47">
      <pivotArea dataOnly="0" fieldPosition="0">
        <references count="1">
          <reference field="1" count="1">
            <x v="1"/>
          </reference>
        </references>
      </pivotArea>
    </format>
    <format dxfId="46">
      <pivotArea dataOnly="0" fieldPosition="0">
        <references count="2">
          <reference field="0" count="1">
            <x v="1"/>
          </reference>
          <reference field="34" count="1" selected="0">
            <x v="1"/>
          </reference>
        </references>
      </pivotArea>
    </format>
    <format dxfId="45">
      <pivotArea dataOnly="0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7" count="1">
            <x v="0"/>
          </reference>
          <reference field="31" count="1" selected="0">
            <x v="0"/>
          </reference>
          <reference field="34" count="1" selected="0">
            <x v="0"/>
          </reference>
        </references>
      </pivotArea>
    </format>
    <format dxfId="44">
      <pivotArea dataOnly="0" labelOnly="1" fieldPosition="0">
        <references count="1">
          <reference field="7" count="0"/>
        </references>
      </pivotArea>
    </format>
    <format dxfId="43">
      <pivotArea dataOnly="0"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7" count="1">
            <x v="0"/>
          </reference>
          <reference field="34" count="1" selected="0">
            <x v="0"/>
          </reference>
        </references>
      </pivotArea>
    </format>
    <format dxfId="42">
      <pivotArea dataOnly="0" outline="0" fieldPosition="0">
        <references count="6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7" count="1">
            <x v="1"/>
          </reference>
          <reference field="34" count="1" selected="0">
            <x v="1"/>
          </reference>
        </references>
      </pivotArea>
    </format>
    <format dxfId="41">
      <pivotArea dataOnly="0" labelOnly="1" fieldPosition="0">
        <references count="1">
          <reference field="10" count="0"/>
        </references>
      </pivotArea>
    </format>
    <format dxfId="40">
      <pivotArea outline="0" fieldPosition="0">
        <references count="1">
          <reference field="4294967294" count="1">
            <x v="0"/>
          </reference>
        </references>
      </pivotArea>
    </format>
    <format dxfId="39">
      <pivotArea outline="0" fieldPosition="0">
        <references count="1">
          <reference field="4294967294" count="1">
            <x v="1"/>
          </reference>
        </references>
      </pivotArea>
    </format>
    <format dxfId="38">
      <pivotArea outline="0" fieldPosition="0">
        <references count="1">
          <reference field="4294967294" count="1">
            <x v="2"/>
          </reference>
        </references>
      </pivotArea>
    </format>
    <format dxfId="37">
      <pivotArea outline="0" fieldPosition="0">
        <references count="1">
          <reference field="4294967294" count="1">
            <x v="3"/>
          </reference>
        </references>
      </pivotArea>
    </format>
    <format dxfId="36">
      <pivotArea outline="0" fieldPosition="0">
        <references count="1">
          <reference field="4294967294" count="1" selected="0">
            <x v="0"/>
          </reference>
        </references>
      </pivotArea>
    </format>
    <format dxfId="35">
      <pivotArea outline="0" fieldPosition="0">
        <references count="1">
          <reference field="4294967294" count="1" selected="0">
            <x v="1"/>
          </reference>
        </references>
      </pivotArea>
    </format>
    <format dxfId="34">
      <pivotArea outline="0" fieldPosition="0">
        <references count="1">
          <reference field="4294967294" count="1" selected="0">
            <x v="2"/>
          </reference>
        </references>
      </pivotArea>
    </format>
    <format dxfId="33">
      <pivotArea outline="0" fieldPosition="0">
        <references count="1">
          <reference field="4294967294" count="1" selected="0">
            <x v="3"/>
          </reference>
        </references>
      </pivotArea>
    </format>
    <format dxfId="32">
      <pivotArea dataOnly="0" labelOnly="1" fieldPosition="0">
        <references count="1">
          <reference field="9" count="0"/>
        </references>
      </pivotArea>
    </format>
  </formats>
  <pivotTableStyleInfo name="EADT final" showRowHeaders="1" showColHeaders="0" showRowStripes="0" showColStripes="0" showLastColumn="1"/>
  <filters count="1">
    <filter fld="28" type="captionNotEqual" evalOrder="-1" id="1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showGridLines="0" tabSelected="1" zoomScaleNormal="100" workbookViewId="0"/>
  </sheetViews>
  <sheetFormatPr baseColWidth="10" defaultRowHeight="15" x14ac:dyDescent="0.25"/>
  <cols>
    <col min="1" max="1" width="4.5703125" customWidth="1" collapsed="1"/>
    <col min="2" max="2" width="18" customWidth="1" collapsed="1"/>
    <col min="3" max="3" width="10" customWidth="1" collapsed="1"/>
    <col min="4" max="4" width="14.140625" customWidth="1" collapsed="1"/>
    <col min="5" max="5" width="18.42578125" customWidth="1" collapsed="1"/>
    <col min="6" max="6" width="18.140625" customWidth="1" collapsed="1"/>
    <col min="7" max="7" width="18.7109375" customWidth="1" collapsed="1"/>
    <col min="8" max="8" width="22.5703125" customWidth="1" collapsed="1"/>
    <col min="9" max="9" width="18.7109375" customWidth="1" collapsed="1"/>
    <col min="10" max="10" width="18" style="1" customWidth="1" collapsed="1"/>
    <col min="11" max="11" width="21" style="1" customWidth="1" collapsed="1"/>
    <col min="12" max="12" width="18.5703125" style="1" customWidth="1" collapsed="1"/>
    <col min="13" max="13" width="20.42578125" style="1" customWidth="1" collapsed="1"/>
    <col min="14" max="14" width="9.42578125" customWidth="1" collapsed="1"/>
    <col min="15" max="15" width="17.85546875" bestFit="1" customWidth="1" collapsed="1"/>
  </cols>
  <sheetData>
    <row r="1" spans="1:19" x14ac:dyDescent="0.25">
      <c r="M1" s="18" t="str">
        <f>CONCATENATE("Edité au : ",Donnees!F1)</f>
        <v>Edité au : 28-03-2018</v>
      </c>
    </row>
    <row r="2" spans="1:19" x14ac:dyDescent="0.25">
      <c r="B2" s="19" t="str">
        <f>CONCATENATE("Aide à la déclaration de TVA du ",Donnees!B2," au ",Donnees!C2)</f>
        <v>Aide à la déclaration de TVA du 01-01-2018 au 31-12-2018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9" ht="15.75" thickBot="1" x14ac:dyDescent="0.3"/>
    <row r="4" spans="1:19" s="1" customFormat="1" ht="46.5" customHeight="1" thickBot="1" x14ac:dyDescent="0.3">
      <c r="B4" s="6"/>
      <c r="C4" s="7" t="s">
        <v>4</v>
      </c>
      <c r="D4" s="8" t="s">
        <v>5</v>
      </c>
      <c r="E4" s="16" t="s">
        <v>54</v>
      </c>
      <c r="F4" s="8" t="s">
        <v>8</v>
      </c>
      <c r="G4" s="15" t="s">
        <v>7</v>
      </c>
      <c r="H4" s="15" t="s">
        <v>9</v>
      </c>
      <c r="I4" s="15" t="s">
        <v>10</v>
      </c>
      <c r="J4" s="8" t="s">
        <v>11</v>
      </c>
      <c r="K4" s="8" t="s">
        <v>12</v>
      </c>
      <c r="L4" s="8" t="s">
        <v>13</v>
      </c>
      <c r="M4" s="8" t="s">
        <v>14</v>
      </c>
    </row>
    <row r="5" spans="1:19" s="1" customFormat="1" hidden="1" x14ac:dyDescent="0.25">
      <c r="B5"/>
      <c r="C5"/>
      <c r="D5"/>
      <c r="E5"/>
      <c r="F5"/>
      <c r="G5"/>
      <c r="H5"/>
      <c r="I5"/>
      <c r="J5" s="3" t="s">
        <v>32</v>
      </c>
      <c r="K5"/>
      <c r="L5"/>
      <c r="M5"/>
      <c r="N5"/>
      <c r="O5"/>
      <c r="P5"/>
      <c r="Q5"/>
      <c r="R5"/>
      <c r="S5"/>
    </row>
    <row r="6" spans="1:19" s="1" customFormat="1" hidden="1" x14ac:dyDescent="0.25">
      <c r="B6" s="3" t="s">
        <v>28</v>
      </c>
      <c r="C6" s="3" t="s">
        <v>33</v>
      </c>
      <c r="D6" s="3" t="s">
        <v>5</v>
      </c>
      <c r="E6" s="3" t="s">
        <v>6</v>
      </c>
      <c r="F6" s="12" t="s">
        <v>46</v>
      </c>
      <c r="G6" s="3" t="s">
        <v>47</v>
      </c>
      <c r="H6" s="3" t="s">
        <v>9</v>
      </c>
      <c r="I6" s="3" t="s">
        <v>10</v>
      </c>
      <c r="J6" t="s">
        <v>49</v>
      </c>
      <c r="K6" t="s">
        <v>50</v>
      </c>
      <c r="L6" t="s">
        <v>51</v>
      </c>
      <c r="M6" t="s">
        <v>52</v>
      </c>
      <c r="N6"/>
      <c r="O6"/>
      <c r="P6"/>
      <c r="Q6"/>
      <c r="R6"/>
      <c r="S6"/>
    </row>
    <row r="7" spans="1:19" s="1" customFormat="1" x14ac:dyDescent="0.25">
      <c r="B7" s="9" t="s">
        <v>160</v>
      </c>
      <c r="C7"/>
      <c r="D7"/>
      <c r="E7"/>
      <c r="F7"/>
      <c r="G7"/>
      <c r="H7"/>
      <c r="I7"/>
      <c r="J7" s="14">
        <v>9482.4700000000012</v>
      </c>
      <c r="K7" s="14">
        <v>1485.2099999999998</v>
      </c>
      <c r="L7" s="14">
        <v>11147.68</v>
      </c>
      <c r="M7" s="14">
        <v>9282.4700000000012</v>
      </c>
      <c r="N7"/>
      <c r="O7"/>
      <c r="P7"/>
      <c r="Q7"/>
      <c r="R7"/>
      <c r="S7"/>
    </row>
    <row r="8" spans="1:19" s="1" customFormat="1" x14ac:dyDescent="0.25">
      <c r="B8" s="4" t="s">
        <v>161</v>
      </c>
      <c r="C8"/>
      <c r="D8"/>
      <c r="E8"/>
      <c r="F8"/>
      <c r="G8"/>
      <c r="H8"/>
      <c r="I8"/>
      <c r="J8" s="14">
        <v>-3266.0499999999997</v>
      </c>
      <c r="K8" s="14">
        <v>-644.49</v>
      </c>
      <c r="L8" s="14">
        <v>-3710.54</v>
      </c>
      <c r="M8" s="14">
        <v>-3266.0499999999997</v>
      </c>
      <c r="N8"/>
      <c r="O8"/>
      <c r="P8"/>
      <c r="Q8"/>
      <c r="R8"/>
      <c r="S8"/>
    </row>
    <row r="9" spans="1:19" s="1" customFormat="1" x14ac:dyDescent="0.25">
      <c r="B9" s="5" t="s">
        <v>162</v>
      </c>
      <c r="C9"/>
      <c r="D9"/>
      <c r="E9"/>
      <c r="F9"/>
      <c r="G9"/>
      <c r="H9"/>
      <c r="I9"/>
      <c r="J9" s="14">
        <v>-319.72000000000003</v>
      </c>
      <c r="K9" s="14">
        <v>-63.94</v>
      </c>
      <c r="L9" s="14">
        <v>-383.65999999999997</v>
      </c>
      <c r="M9" s="14">
        <v>-319.72000000000003</v>
      </c>
      <c r="N9"/>
      <c r="O9"/>
      <c r="P9"/>
      <c r="Q9"/>
      <c r="R9"/>
      <c r="S9"/>
    </row>
    <row r="10" spans="1:19" s="2" customFormat="1" x14ac:dyDescent="0.25">
      <c r="B10"/>
      <c r="C10" s="20" t="s">
        <v>55</v>
      </c>
      <c r="D10" s="11" t="s">
        <v>56</v>
      </c>
      <c r="E10" s="11" t="s">
        <v>57</v>
      </c>
      <c r="F10" s="13" t="s">
        <v>58</v>
      </c>
      <c r="G10" s="11" t="s">
        <v>61</v>
      </c>
      <c r="H10" s="11" t="s">
        <v>60</v>
      </c>
      <c r="I10" s="11" t="s">
        <v>60</v>
      </c>
      <c r="J10" s="14">
        <v>-153.05000000000001</v>
      </c>
      <c r="K10" s="14">
        <v>-30.61</v>
      </c>
      <c r="L10" s="14">
        <v>-183.66</v>
      </c>
      <c r="M10" s="14">
        <v>-153.05000000000001</v>
      </c>
      <c r="N10"/>
      <c r="O10"/>
      <c r="P10"/>
      <c r="Q10"/>
      <c r="R10"/>
      <c r="S10"/>
    </row>
    <row r="11" spans="1:19" s="1" customFormat="1" x14ac:dyDescent="0.25">
      <c r="A11" s="17"/>
      <c r="B11"/>
      <c r="C11" s="20" t="s">
        <v>55</v>
      </c>
      <c r="D11" s="11" t="s">
        <v>56</v>
      </c>
      <c r="E11" s="11" t="s">
        <v>57</v>
      </c>
      <c r="F11" s="13" t="s">
        <v>80</v>
      </c>
      <c r="G11" s="11" t="s">
        <v>83</v>
      </c>
      <c r="H11" s="11" t="s">
        <v>82</v>
      </c>
      <c r="I11" s="11" t="s">
        <v>84</v>
      </c>
      <c r="J11" s="14">
        <v>-166.67</v>
      </c>
      <c r="K11" s="14">
        <v>-33.33</v>
      </c>
      <c r="L11" s="14">
        <v>-200</v>
      </c>
      <c r="M11" s="14">
        <v>-166.67</v>
      </c>
      <c r="N11"/>
      <c r="O11"/>
      <c r="P11"/>
      <c r="Q11"/>
      <c r="R11"/>
      <c r="S11"/>
    </row>
    <row r="12" spans="1:19" s="1" customFormat="1" x14ac:dyDescent="0.25">
      <c r="B12" s="5" t="s">
        <v>163</v>
      </c>
      <c r="C12"/>
      <c r="D12"/>
      <c r="E12"/>
      <c r="F12"/>
      <c r="G12"/>
      <c r="H12"/>
      <c r="I12"/>
      <c r="J12" s="14">
        <v>-2009.09</v>
      </c>
      <c r="K12" s="14">
        <v>-401.81</v>
      </c>
      <c r="L12" s="14">
        <v>-2410.9</v>
      </c>
      <c r="M12" s="14">
        <v>-2009.09</v>
      </c>
      <c r="N12"/>
      <c r="O12"/>
      <c r="P12"/>
      <c r="Q12"/>
      <c r="R12"/>
      <c r="S12"/>
    </row>
    <row r="13" spans="1:19" s="1" customFormat="1" x14ac:dyDescent="0.25">
      <c r="B13"/>
      <c r="C13" s="20" t="s">
        <v>68</v>
      </c>
      <c r="D13" s="11" t="s">
        <v>56</v>
      </c>
      <c r="E13" s="11" t="s">
        <v>57</v>
      </c>
      <c r="F13" s="13" t="s">
        <v>89</v>
      </c>
      <c r="G13" s="11"/>
      <c r="H13" s="11" t="s">
        <v>91</v>
      </c>
      <c r="I13" s="11" t="s">
        <v>84</v>
      </c>
      <c r="J13" s="14">
        <v>-500</v>
      </c>
      <c r="K13" s="14">
        <v>-100</v>
      </c>
      <c r="L13" s="14">
        <v>-600</v>
      </c>
      <c r="M13" s="14">
        <v>-500</v>
      </c>
      <c r="N13"/>
      <c r="O13"/>
      <c r="P13"/>
      <c r="Q13"/>
      <c r="R13"/>
      <c r="S13"/>
    </row>
    <row r="14" spans="1:19" x14ac:dyDescent="0.25">
      <c r="C14" s="20" t="s">
        <v>68</v>
      </c>
      <c r="D14" s="11" t="s">
        <v>56</v>
      </c>
      <c r="E14" s="11" t="s">
        <v>57</v>
      </c>
      <c r="F14" s="13" t="s">
        <v>94</v>
      </c>
      <c r="G14" s="11"/>
      <c r="H14" s="11" t="s">
        <v>91</v>
      </c>
      <c r="I14" s="11" t="s">
        <v>84</v>
      </c>
      <c r="J14" s="14">
        <v>-500</v>
      </c>
      <c r="K14" s="14">
        <v>-100</v>
      </c>
      <c r="L14" s="14">
        <v>-600</v>
      </c>
      <c r="M14" s="14">
        <v>-500</v>
      </c>
    </row>
    <row r="15" spans="1:19" x14ac:dyDescent="0.25">
      <c r="C15" s="20" t="s">
        <v>68</v>
      </c>
      <c r="D15" s="11" t="s">
        <v>56</v>
      </c>
      <c r="E15" s="11" t="s">
        <v>57</v>
      </c>
      <c r="F15" s="13" t="s">
        <v>96</v>
      </c>
      <c r="G15" s="11"/>
      <c r="H15" s="11" t="s">
        <v>91</v>
      </c>
      <c r="I15" s="11" t="s">
        <v>84</v>
      </c>
      <c r="J15" s="14">
        <v>-500</v>
      </c>
      <c r="K15" s="14">
        <v>-100</v>
      </c>
      <c r="L15" s="14">
        <v>-600</v>
      </c>
      <c r="M15" s="14">
        <v>-500</v>
      </c>
    </row>
    <row r="16" spans="1:19" x14ac:dyDescent="0.25">
      <c r="C16" s="20" t="s">
        <v>68</v>
      </c>
      <c r="D16" s="11" t="s">
        <v>56</v>
      </c>
      <c r="E16" s="11" t="s">
        <v>57</v>
      </c>
      <c r="F16" s="13" t="s">
        <v>98</v>
      </c>
      <c r="G16" s="11"/>
      <c r="H16" s="11" t="s">
        <v>91</v>
      </c>
      <c r="I16" s="11" t="s">
        <v>84</v>
      </c>
      <c r="J16" s="14">
        <v>-500</v>
      </c>
      <c r="K16" s="14">
        <v>-100</v>
      </c>
      <c r="L16" s="14">
        <v>-600</v>
      </c>
      <c r="M16" s="14">
        <v>-500</v>
      </c>
    </row>
    <row r="17" spans="2:13" x14ac:dyDescent="0.25">
      <c r="C17" s="20" t="s">
        <v>68</v>
      </c>
      <c r="D17" s="11" t="s">
        <v>56</v>
      </c>
      <c r="E17" s="11" t="s">
        <v>57</v>
      </c>
      <c r="F17" s="13" t="s">
        <v>100</v>
      </c>
      <c r="G17" s="11"/>
      <c r="H17" s="11" t="s">
        <v>102</v>
      </c>
      <c r="I17" s="11" t="s">
        <v>84</v>
      </c>
      <c r="J17" s="14">
        <v>140</v>
      </c>
      <c r="K17" s="14">
        <v>28</v>
      </c>
      <c r="L17" s="14">
        <v>168</v>
      </c>
      <c r="M17" s="14">
        <v>140</v>
      </c>
    </row>
    <row r="18" spans="2:13" x14ac:dyDescent="0.25">
      <c r="C18" s="20" t="s">
        <v>68</v>
      </c>
      <c r="D18" s="11" t="s">
        <v>56</v>
      </c>
      <c r="E18" s="11" t="s">
        <v>57</v>
      </c>
      <c r="F18" s="13" t="s">
        <v>103</v>
      </c>
      <c r="G18" s="11"/>
      <c r="H18" s="11" t="s">
        <v>105</v>
      </c>
      <c r="I18" s="11" t="s">
        <v>105</v>
      </c>
      <c r="J18" s="14">
        <v>-1.08</v>
      </c>
      <c r="K18" s="14">
        <v>-0.21</v>
      </c>
      <c r="L18" s="14">
        <v>-1.29</v>
      </c>
      <c r="M18" s="14">
        <v>-1.08</v>
      </c>
    </row>
    <row r="19" spans="2:13" x14ac:dyDescent="0.25">
      <c r="C19" s="20" t="s">
        <v>68</v>
      </c>
      <c r="D19" s="11" t="s">
        <v>56</v>
      </c>
      <c r="E19" s="11" t="s">
        <v>57</v>
      </c>
      <c r="F19" s="13" t="s">
        <v>113</v>
      </c>
      <c r="G19" s="11"/>
      <c r="H19" s="11" t="s">
        <v>105</v>
      </c>
      <c r="I19" s="11" t="s">
        <v>105</v>
      </c>
      <c r="J19" s="14">
        <v>-108</v>
      </c>
      <c r="K19" s="14">
        <v>-21.6</v>
      </c>
      <c r="L19" s="14">
        <v>-129.6</v>
      </c>
      <c r="M19" s="14">
        <v>-108</v>
      </c>
    </row>
    <row r="20" spans="2:13" x14ac:dyDescent="0.25">
      <c r="C20" s="20" t="s">
        <v>68</v>
      </c>
      <c r="D20" s="11" t="s">
        <v>56</v>
      </c>
      <c r="E20" s="11" t="s">
        <v>57</v>
      </c>
      <c r="F20" s="13" t="s">
        <v>114</v>
      </c>
      <c r="G20" s="11"/>
      <c r="H20" s="11" t="s">
        <v>105</v>
      </c>
      <c r="I20" s="11" t="s">
        <v>105</v>
      </c>
      <c r="J20" s="14">
        <v>-3.52</v>
      </c>
      <c r="K20" s="14">
        <v>-0.7</v>
      </c>
      <c r="L20" s="14">
        <v>-4.22</v>
      </c>
      <c r="M20" s="14">
        <v>-3.52</v>
      </c>
    </row>
    <row r="21" spans="2:13" x14ac:dyDescent="0.25">
      <c r="C21" s="20" t="s">
        <v>68</v>
      </c>
      <c r="D21" s="11" t="s">
        <v>56</v>
      </c>
      <c r="E21" s="11" t="s">
        <v>106</v>
      </c>
      <c r="F21" s="13" t="s">
        <v>107</v>
      </c>
      <c r="G21" s="11"/>
      <c r="H21" s="11" t="s">
        <v>105</v>
      </c>
      <c r="I21" s="11" t="s">
        <v>105</v>
      </c>
      <c r="J21" s="14">
        <v>-4</v>
      </c>
      <c r="K21" s="14">
        <v>-0.8</v>
      </c>
      <c r="L21" s="14">
        <v>-4.8</v>
      </c>
      <c r="M21" s="14">
        <v>-4</v>
      </c>
    </row>
    <row r="22" spans="2:13" x14ac:dyDescent="0.25">
      <c r="C22" s="20" t="s">
        <v>68</v>
      </c>
      <c r="D22" s="11" t="s">
        <v>56</v>
      </c>
      <c r="E22" s="11" t="s">
        <v>106</v>
      </c>
      <c r="F22" s="13" t="s">
        <v>115</v>
      </c>
      <c r="G22" s="11"/>
      <c r="H22" s="11" t="s">
        <v>105</v>
      </c>
      <c r="I22" s="11" t="s">
        <v>105</v>
      </c>
      <c r="J22" s="14">
        <v>-1.2</v>
      </c>
      <c r="K22" s="14">
        <v>-0.24</v>
      </c>
      <c r="L22" s="14">
        <v>-1.44</v>
      </c>
      <c r="M22" s="14">
        <v>-1.2</v>
      </c>
    </row>
    <row r="23" spans="2:13" x14ac:dyDescent="0.25">
      <c r="C23" s="20" t="s">
        <v>68</v>
      </c>
      <c r="D23" s="11" t="s">
        <v>56</v>
      </c>
      <c r="E23" s="11" t="s">
        <v>106</v>
      </c>
      <c r="F23" s="13" t="s">
        <v>116</v>
      </c>
      <c r="G23" s="11"/>
      <c r="H23" s="11" t="s">
        <v>117</v>
      </c>
      <c r="I23" s="11" t="s">
        <v>117</v>
      </c>
      <c r="J23" s="14">
        <v>-31.29</v>
      </c>
      <c r="K23" s="14">
        <v>-6.26</v>
      </c>
      <c r="L23" s="14">
        <v>-37.549999999999997</v>
      </c>
      <c r="M23" s="14">
        <v>-31.29</v>
      </c>
    </row>
    <row r="24" spans="2:13" x14ac:dyDescent="0.25">
      <c r="B24" s="5" t="s">
        <v>164</v>
      </c>
      <c r="J24" s="14">
        <v>150</v>
      </c>
      <c r="K24" s="14">
        <v>30</v>
      </c>
      <c r="L24" s="14">
        <v>180</v>
      </c>
      <c r="M24" s="14">
        <v>150</v>
      </c>
    </row>
    <row r="25" spans="2:13" x14ac:dyDescent="0.25">
      <c r="C25" s="20" t="s">
        <v>68</v>
      </c>
      <c r="D25" s="11" t="s">
        <v>56</v>
      </c>
      <c r="E25" s="11" t="s">
        <v>57</v>
      </c>
      <c r="F25" s="13" t="s">
        <v>100</v>
      </c>
      <c r="G25" s="11"/>
      <c r="H25" s="11" t="s">
        <v>102</v>
      </c>
      <c r="I25" s="11" t="s">
        <v>84</v>
      </c>
      <c r="J25" s="14">
        <v>150</v>
      </c>
      <c r="K25" s="14">
        <v>30</v>
      </c>
      <c r="L25" s="14">
        <v>180</v>
      </c>
      <c r="M25" s="14">
        <v>150</v>
      </c>
    </row>
    <row r="26" spans="2:13" x14ac:dyDescent="0.25">
      <c r="B26" s="5" t="s">
        <v>165</v>
      </c>
      <c r="J26" s="14">
        <v>-87.24</v>
      </c>
      <c r="K26" s="14">
        <v>-8.74</v>
      </c>
      <c r="L26" s="14">
        <v>-95.98</v>
      </c>
      <c r="M26" s="14">
        <v>-87.24</v>
      </c>
    </row>
    <row r="27" spans="2:13" x14ac:dyDescent="0.25">
      <c r="C27" s="20" t="s">
        <v>55</v>
      </c>
      <c r="D27" s="11" t="s">
        <v>120</v>
      </c>
      <c r="E27" s="11" t="s">
        <v>57</v>
      </c>
      <c r="F27" s="13" t="s">
        <v>58</v>
      </c>
      <c r="G27" s="11" t="s">
        <v>61</v>
      </c>
      <c r="H27" s="11" t="s">
        <v>60</v>
      </c>
      <c r="I27" s="11" t="s">
        <v>60</v>
      </c>
      <c r="J27" s="14">
        <v>-87.24</v>
      </c>
      <c r="K27" s="14">
        <v>-8.74</v>
      </c>
      <c r="L27" s="14">
        <v>-95.98</v>
      </c>
      <c r="M27" s="14">
        <v>-87.24</v>
      </c>
    </row>
    <row r="28" spans="2:13" x14ac:dyDescent="0.25">
      <c r="B28" s="5" t="s">
        <v>166</v>
      </c>
      <c r="J28" s="14">
        <v>-1000</v>
      </c>
      <c r="K28" s="14">
        <v>-200</v>
      </c>
      <c r="L28" s="14">
        <v>-1000</v>
      </c>
      <c r="M28" s="14">
        <v>-1000</v>
      </c>
    </row>
    <row r="29" spans="2:13" x14ac:dyDescent="0.25">
      <c r="C29" s="20" t="s">
        <v>55</v>
      </c>
      <c r="D29" s="11" t="s">
        <v>56</v>
      </c>
      <c r="E29" s="11" t="s">
        <v>57</v>
      </c>
      <c r="F29" s="13" t="s">
        <v>123</v>
      </c>
      <c r="G29" s="11" t="s">
        <v>126</v>
      </c>
      <c r="H29" s="11" t="s">
        <v>125</v>
      </c>
      <c r="I29" s="11" t="s">
        <v>125</v>
      </c>
      <c r="J29" s="14">
        <v>-1000</v>
      </c>
      <c r="K29" s="14">
        <v>-200</v>
      </c>
      <c r="L29" s="14">
        <v>-1000</v>
      </c>
      <c r="M29" s="14">
        <v>-1000</v>
      </c>
    </row>
    <row r="30" spans="2:13" x14ac:dyDescent="0.25">
      <c r="B30" s="4" t="s">
        <v>167</v>
      </c>
      <c r="J30" s="14">
        <v>12748.520000000002</v>
      </c>
      <c r="K30" s="14">
        <v>2129.6999999999998</v>
      </c>
      <c r="L30" s="14">
        <v>14858.22</v>
      </c>
      <c r="M30" s="14">
        <v>12548.520000000002</v>
      </c>
    </row>
    <row r="31" spans="2:13" x14ac:dyDescent="0.25">
      <c r="B31" s="5" t="s">
        <v>162</v>
      </c>
      <c r="J31" s="14">
        <v>733.32999999999993</v>
      </c>
      <c r="K31" s="14">
        <v>146.67000000000002</v>
      </c>
      <c r="L31" s="14">
        <v>880</v>
      </c>
      <c r="M31" s="14">
        <v>733.32999999999993</v>
      </c>
    </row>
    <row r="32" spans="2:13" x14ac:dyDescent="0.25">
      <c r="C32" s="20" t="s">
        <v>55</v>
      </c>
      <c r="D32" s="11" t="s">
        <v>56</v>
      </c>
      <c r="E32" s="11" t="s">
        <v>57</v>
      </c>
      <c r="F32" s="13" t="s">
        <v>130</v>
      </c>
      <c r="G32" s="11" t="s">
        <v>132</v>
      </c>
      <c r="H32" s="11" t="s">
        <v>131</v>
      </c>
      <c r="I32" s="11" t="s">
        <v>131</v>
      </c>
      <c r="J32" s="14">
        <v>400</v>
      </c>
      <c r="K32" s="14">
        <v>80</v>
      </c>
      <c r="L32" s="14">
        <v>480</v>
      </c>
      <c r="M32" s="14">
        <v>400</v>
      </c>
    </row>
    <row r="33" spans="2:13" x14ac:dyDescent="0.25">
      <c r="C33" s="20" t="s">
        <v>55</v>
      </c>
      <c r="D33" s="11" t="s">
        <v>56</v>
      </c>
      <c r="E33" s="11" t="s">
        <v>57</v>
      </c>
      <c r="F33" s="13" t="s">
        <v>134</v>
      </c>
      <c r="G33" s="11" t="s">
        <v>136</v>
      </c>
      <c r="H33" s="11" t="s">
        <v>82</v>
      </c>
      <c r="I33" s="11" t="s">
        <v>84</v>
      </c>
      <c r="J33" s="14">
        <v>333.33</v>
      </c>
      <c r="K33" s="14">
        <v>66.67</v>
      </c>
      <c r="L33" s="14">
        <v>400</v>
      </c>
      <c r="M33" s="14">
        <v>333.33</v>
      </c>
    </row>
    <row r="34" spans="2:13" x14ac:dyDescent="0.25">
      <c r="B34" s="5" t="s">
        <v>163</v>
      </c>
      <c r="J34" s="14">
        <v>9815.1900000000023</v>
      </c>
      <c r="K34" s="14">
        <v>1963.03</v>
      </c>
      <c r="L34" s="14">
        <v>11778.22</v>
      </c>
      <c r="M34" s="14">
        <v>9815.1900000000023</v>
      </c>
    </row>
    <row r="35" spans="2:13" x14ac:dyDescent="0.25">
      <c r="C35" s="20" t="s">
        <v>68</v>
      </c>
      <c r="D35" s="11" t="s">
        <v>56</v>
      </c>
      <c r="E35" s="11" t="s">
        <v>57</v>
      </c>
      <c r="F35" s="13" t="s">
        <v>103</v>
      </c>
      <c r="G35" s="11"/>
      <c r="H35" s="11" t="s">
        <v>105</v>
      </c>
      <c r="I35" s="11" t="s">
        <v>105</v>
      </c>
      <c r="J35" s="14">
        <v>27</v>
      </c>
      <c r="K35" s="14">
        <v>5.4</v>
      </c>
      <c r="L35" s="14">
        <v>32.4</v>
      </c>
      <c r="M35" s="14">
        <v>27</v>
      </c>
    </row>
    <row r="36" spans="2:13" x14ac:dyDescent="0.25">
      <c r="C36" s="20" t="s">
        <v>68</v>
      </c>
      <c r="D36" s="11" t="s">
        <v>56</v>
      </c>
      <c r="E36" s="11" t="s">
        <v>57</v>
      </c>
      <c r="F36" s="13" t="s">
        <v>113</v>
      </c>
      <c r="G36" s="11"/>
      <c r="H36" s="11" t="s">
        <v>105</v>
      </c>
      <c r="I36" s="11" t="s">
        <v>105</v>
      </c>
      <c r="J36" s="14">
        <v>2700</v>
      </c>
      <c r="K36" s="14">
        <v>540</v>
      </c>
      <c r="L36" s="14">
        <v>3240</v>
      </c>
      <c r="M36" s="14">
        <v>2700</v>
      </c>
    </row>
    <row r="37" spans="2:13" x14ac:dyDescent="0.25">
      <c r="C37" s="20" t="s">
        <v>68</v>
      </c>
      <c r="D37" s="11" t="s">
        <v>56</v>
      </c>
      <c r="E37" s="11" t="s">
        <v>57</v>
      </c>
      <c r="F37" s="13" t="s">
        <v>114</v>
      </c>
      <c r="G37" s="11"/>
      <c r="H37" s="11" t="s">
        <v>105</v>
      </c>
      <c r="I37" s="11" t="s">
        <v>105</v>
      </c>
      <c r="J37" s="14">
        <v>88</v>
      </c>
      <c r="K37" s="14">
        <v>17.600000000000001</v>
      </c>
      <c r="L37" s="14">
        <v>105.6</v>
      </c>
      <c r="M37" s="14">
        <v>88</v>
      </c>
    </row>
    <row r="38" spans="2:13" x14ac:dyDescent="0.25">
      <c r="C38" s="20" t="s">
        <v>68</v>
      </c>
      <c r="D38" s="11" t="s">
        <v>56</v>
      </c>
      <c r="E38" s="11" t="s">
        <v>57</v>
      </c>
      <c r="F38" s="13" t="s">
        <v>137</v>
      </c>
      <c r="G38" s="11"/>
      <c r="H38" s="11" t="s">
        <v>138</v>
      </c>
      <c r="I38" s="11" t="s">
        <v>84</v>
      </c>
      <c r="J38" s="14">
        <v>41</v>
      </c>
      <c r="K38" s="14">
        <v>8.1999999999999993</v>
      </c>
      <c r="L38" s="14">
        <v>49.2</v>
      </c>
      <c r="M38" s="14">
        <v>41</v>
      </c>
    </row>
    <row r="39" spans="2:13" x14ac:dyDescent="0.25">
      <c r="C39" s="20" t="s">
        <v>68</v>
      </c>
      <c r="D39" s="11" t="s">
        <v>56</v>
      </c>
      <c r="E39" s="11" t="s">
        <v>57</v>
      </c>
      <c r="F39" s="13" t="s">
        <v>139</v>
      </c>
      <c r="G39" s="11"/>
      <c r="H39" s="11" t="s">
        <v>140</v>
      </c>
      <c r="I39" s="11" t="s">
        <v>84</v>
      </c>
      <c r="J39" s="14">
        <v>4152</v>
      </c>
      <c r="K39" s="14">
        <v>830.4</v>
      </c>
      <c r="L39" s="14">
        <v>4982.3999999999996</v>
      </c>
      <c r="M39" s="14">
        <v>4152</v>
      </c>
    </row>
    <row r="40" spans="2:13" x14ac:dyDescent="0.25">
      <c r="C40" s="20" t="s">
        <v>68</v>
      </c>
      <c r="D40" s="11" t="s">
        <v>56</v>
      </c>
      <c r="E40" s="11" t="s">
        <v>57</v>
      </c>
      <c r="F40" s="13" t="s">
        <v>150</v>
      </c>
      <c r="G40" s="11"/>
      <c r="H40" s="11" t="s">
        <v>151</v>
      </c>
      <c r="I40" s="11" t="s">
        <v>151</v>
      </c>
      <c r="J40" s="14">
        <v>458.26</v>
      </c>
      <c r="K40" s="14">
        <v>91.65</v>
      </c>
      <c r="L40" s="14">
        <v>549.91</v>
      </c>
      <c r="M40" s="14">
        <v>458.26</v>
      </c>
    </row>
    <row r="41" spans="2:13" x14ac:dyDescent="0.25">
      <c r="C41" s="20" t="s">
        <v>68</v>
      </c>
      <c r="D41" s="11" t="s">
        <v>56</v>
      </c>
      <c r="E41" s="11" t="s">
        <v>57</v>
      </c>
      <c r="F41" s="13" t="s">
        <v>152</v>
      </c>
      <c r="G41" s="11"/>
      <c r="H41" s="11" t="s">
        <v>117</v>
      </c>
      <c r="I41" s="11" t="s">
        <v>117</v>
      </c>
      <c r="J41" s="14">
        <v>451.12</v>
      </c>
      <c r="K41" s="14">
        <v>90.22</v>
      </c>
      <c r="L41" s="14">
        <v>541.34</v>
      </c>
      <c r="M41" s="14">
        <v>451.12</v>
      </c>
    </row>
    <row r="42" spans="2:13" x14ac:dyDescent="0.25">
      <c r="C42" s="20" t="s">
        <v>68</v>
      </c>
      <c r="D42" s="11" t="s">
        <v>56</v>
      </c>
      <c r="E42" s="11" t="s">
        <v>57</v>
      </c>
      <c r="F42" s="13" t="s">
        <v>153</v>
      </c>
      <c r="G42" s="11"/>
      <c r="H42" s="11" t="s">
        <v>154</v>
      </c>
      <c r="I42" s="11" t="s">
        <v>154</v>
      </c>
      <c r="J42" s="14">
        <v>400</v>
      </c>
      <c r="K42" s="14">
        <v>80</v>
      </c>
      <c r="L42" s="14">
        <v>480</v>
      </c>
      <c r="M42" s="14">
        <v>400</v>
      </c>
    </row>
    <row r="43" spans="2:13" x14ac:dyDescent="0.25">
      <c r="C43" s="20" t="s">
        <v>68</v>
      </c>
      <c r="D43" s="11" t="s">
        <v>56</v>
      </c>
      <c r="E43" s="11" t="s">
        <v>57</v>
      </c>
      <c r="F43" s="13" t="s">
        <v>155</v>
      </c>
      <c r="G43" s="11"/>
      <c r="H43" s="11" t="s">
        <v>105</v>
      </c>
      <c r="I43" s="11" t="s">
        <v>105</v>
      </c>
      <c r="J43" s="14">
        <v>100.45</v>
      </c>
      <c r="K43" s="14">
        <v>20.09</v>
      </c>
      <c r="L43" s="14">
        <v>120.54</v>
      </c>
      <c r="M43" s="14">
        <v>100.45</v>
      </c>
    </row>
    <row r="44" spans="2:13" x14ac:dyDescent="0.25">
      <c r="C44" s="20" t="s">
        <v>68</v>
      </c>
      <c r="D44" s="11" t="s">
        <v>56</v>
      </c>
      <c r="E44" s="11" t="s">
        <v>106</v>
      </c>
      <c r="F44" s="13" t="s">
        <v>107</v>
      </c>
      <c r="G44" s="11"/>
      <c r="H44" s="11" t="s">
        <v>105</v>
      </c>
      <c r="I44" s="11" t="s">
        <v>105</v>
      </c>
      <c r="J44" s="14">
        <v>100</v>
      </c>
      <c r="K44" s="14">
        <v>20</v>
      </c>
      <c r="L44" s="14">
        <v>120</v>
      </c>
      <c r="M44" s="14">
        <v>100</v>
      </c>
    </row>
    <row r="45" spans="2:13" x14ac:dyDescent="0.25">
      <c r="C45" s="20" t="s">
        <v>68</v>
      </c>
      <c r="D45" s="11" t="s">
        <v>56</v>
      </c>
      <c r="E45" s="11" t="s">
        <v>106</v>
      </c>
      <c r="F45" s="13" t="s">
        <v>115</v>
      </c>
      <c r="G45" s="11"/>
      <c r="H45" s="11" t="s">
        <v>105</v>
      </c>
      <c r="I45" s="11" t="s">
        <v>105</v>
      </c>
      <c r="J45" s="14">
        <v>30</v>
      </c>
      <c r="K45" s="14">
        <v>6</v>
      </c>
      <c r="L45" s="14">
        <v>36</v>
      </c>
      <c r="M45" s="14">
        <v>30</v>
      </c>
    </row>
    <row r="46" spans="2:13" x14ac:dyDescent="0.25">
      <c r="C46" s="20" t="s">
        <v>68</v>
      </c>
      <c r="D46" s="11" t="s">
        <v>56</v>
      </c>
      <c r="E46" s="11" t="s">
        <v>106</v>
      </c>
      <c r="F46" s="13" t="s">
        <v>116</v>
      </c>
      <c r="G46" s="11"/>
      <c r="H46" s="11" t="s">
        <v>117</v>
      </c>
      <c r="I46" s="11" t="s">
        <v>117</v>
      </c>
      <c r="J46" s="14">
        <v>782.36</v>
      </c>
      <c r="K46" s="14">
        <v>156.47</v>
      </c>
      <c r="L46" s="14">
        <v>938.83</v>
      </c>
      <c r="M46" s="14">
        <v>782.36</v>
      </c>
    </row>
    <row r="47" spans="2:13" x14ac:dyDescent="0.25">
      <c r="C47" s="20" t="s">
        <v>68</v>
      </c>
      <c r="D47" s="11" t="s">
        <v>56</v>
      </c>
      <c r="E47" s="11" t="s">
        <v>141</v>
      </c>
      <c r="F47" s="13" t="s">
        <v>142</v>
      </c>
      <c r="G47" s="11"/>
      <c r="H47" s="11" t="s">
        <v>143</v>
      </c>
      <c r="I47" s="11" t="s">
        <v>84</v>
      </c>
      <c r="J47" s="14">
        <v>485</v>
      </c>
      <c r="K47" s="14">
        <v>97</v>
      </c>
      <c r="L47" s="14">
        <v>582</v>
      </c>
      <c r="M47" s="14">
        <v>485</v>
      </c>
    </row>
    <row r="48" spans="2:13" x14ac:dyDescent="0.25">
      <c r="B48" s="5" t="s">
        <v>166</v>
      </c>
      <c r="J48" s="14">
        <v>1000</v>
      </c>
      <c r="K48" s="14">
        <v>20</v>
      </c>
      <c r="L48" s="14">
        <v>1000</v>
      </c>
      <c r="M48" s="14">
        <v>1000</v>
      </c>
    </row>
    <row r="49" spans="2:13" x14ac:dyDescent="0.25">
      <c r="C49" s="20" t="s">
        <v>55</v>
      </c>
      <c r="D49" s="11" t="s">
        <v>56</v>
      </c>
      <c r="E49" s="11" t="s">
        <v>57</v>
      </c>
      <c r="F49" s="13" t="s">
        <v>123</v>
      </c>
      <c r="G49" s="11" t="s">
        <v>126</v>
      </c>
      <c r="H49" s="11" t="s">
        <v>125</v>
      </c>
      <c r="I49" s="11" t="s">
        <v>125</v>
      </c>
      <c r="J49" s="14">
        <v>1000</v>
      </c>
      <c r="K49" s="14">
        <v>20</v>
      </c>
      <c r="L49" s="14">
        <v>1000</v>
      </c>
      <c r="M49" s="14">
        <v>1000</v>
      </c>
    </row>
    <row r="50" spans="2:13" x14ac:dyDescent="0.25">
      <c r="B50" s="5" t="s">
        <v>168</v>
      </c>
      <c r="J50" s="14">
        <v>1200</v>
      </c>
      <c r="K50" s="14">
        <v>0</v>
      </c>
      <c r="L50" s="14">
        <v>1200</v>
      </c>
      <c r="M50" s="14">
        <v>1000</v>
      </c>
    </row>
    <row r="51" spans="2:13" x14ac:dyDescent="0.25">
      <c r="C51" s="20" t="s">
        <v>68</v>
      </c>
      <c r="D51" s="11" t="s">
        <v>56</v>
      </c>
      <c r="E51" s="11" t="s">
        <v>57</v>
      </c>
      <c r="F51" s="13" t="s">
        <v>156</v>
      </c>
      <c r="G51" s="11"/>
      <c r="H51" s="11" t="s">
        <v>125</v>
      </c>
      <c r="I51" s="11" t="s">
        <v>125</v>
      </c>
      <c r="J51" s="14">
        <v>1200</v>
      </c>
      <c r="K51" s="14">
        <v>0</v>
      </c>
      <c r="L51" s="14">
        <v>1200</v>
      </c>
      <c r="M51" s="14">
        <v>1000</v>
      </c>
    </row>
    <row r="52" spans="2:13" x14ac:dyDescent="0.25">
      <c r="B52" s="9" t="s">
        <v>27</v>
      </c>
      <c r="J52" s="14">
        <v>9482.4700000000012</v>
      </c>
      <c r="K52" s="14">
        <v>1485.2099999999998</v>
      </c>
      <c r="L52" s="14">
        <v>11147.68</v>
      </c>
      <c r="M52" s="14">
        <v>9282.4700000000012</v>
      </c>
    </row>
  </sheetData>
  <mergeCells count="1">
    <mergeCell ref="B2:M2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workbookViewId="0"/>
  </sheetViews>
  <sheetFormatPr baseColWidth="10" defaultRowHeight="15" x14ac:dyDescent="0.25"/>
  <cols>
    <col min="2" max="2" width="23" customWidth="1" collapsed="1"/>
    <col min="3" max="3" width="21" customWidth="1" collapsed="1"/>
    <col min="4" max="4" width="33.42578125" customWidth="1" collapsed="1"/>
    <col min="5" max="6" width="29.5703125" customWidth="1" collapsed="1"/>
    <col min="7" max="10" width="32.5703125" customWidth="1" collapsed="1"/>
    <col min="11" max="11" width="26.85546875" customWidth="1" collapsed="1"/>
    <col min="12" max="12" width="22" customWidth="1" collapsed="1"/>
    <col min="13" max="13" width="20.140625" customWidth="1" collapsed="1"/>
    <col min="14" max="14" width="21.7109375" customWidth="1" collapsed="1"/>
    <col min="15" max="15" width="21.5703125" customWidth="1" collapsed="1"/>
    <col min="16" max="16" width="36.42578125" customWidth="1" collapsed="1"/>
    <col min="17" max="17" width="32.5703125" customWidth="1" collapsed="1"/>
    <col min="18" max="18" width="23" customWidth="1" collapsed="1"/>
    <col min="19" max="20" width="23.28515625" customWidth="1" collapsed="1"/>
    <col min="23" max="23" width="19.42578125" customWidth="1" collapsed="1"/>
    <col min="24" max="24" width="18.7109375" customWidth="1" collapsed="1"/>
    <col min="25" max="25" width="17.28515625" customWidth="1" collapsed="1"/>
    <col min="26" max="26" width="20.42578125" customWidth="1" collapsed="1"/>
    <col min="27" max="27" width="21.28515625" customWidth="1" collapsed="1"/>
    <col min="28" max="28" width="25.7109375" customWidth="1" collapsed="1"/>
    <col min="29" max="29" width="22" customWidth="1" collapsed="1"/>
    <col min="30" max="30" width="18" customWidth="1" collapsed="1"/>
    <col min="31" max="31" width="28.28515625" customWidth="1" collapsed="1"/>
    <col min="32" max="32" width="27.42578125" customWidth="1" collapsed="1"/>
    <col min="33" max="33" width="23.28515625" customWidth="1" collapsed="1"/>
    <col min="34" max="34" width="27.140625" customWidth="1" collapsed="1"/>
    <col min="35" max="35" width="24.7109375" customWidth="1" collapsed="1"/>
    <col min="36" max="36" width="0" hidden="1" customWidth="1" collapsed="1"/>
    <col min="37" max="37" width="14.140625" hidden="1" customWidth="1" collapsed="1"/>
    <col min="38" max="38" width="18.28515625" hidden="1" customWidth="1" collapsed="1"/>
    <col min="39" max="39" width="16.5703125" hidden="1" customWidth="1" collapsed="1"/>
    <col min="40" max="40" width="13.140625" hidden="1" customWidth="1" collapsed="1"/>
  </cols>
  <sheetData>
    <row r="1" spans="1:40" x14ac:dyDescent="0.25">
      <c r="A1" t="s">
        <v>42</v>
      </c>
      <c r="B1" t="str">
        <f>AJ4</f>
        <v>388556</v>
      </c>
      <c r="C1" t="s">
        <v>40</v>
      </c>
      <c r="D1" t="str">
        <f>AK4</f>
        <v>PR</v>
      </c>
      <c r="E1" t="s">
        <v>41</v>
      </c>
      <c r="F1" t="str">
        <f>AL4</f>
        <v>28-03-2018</v>
      </c>
    </row>
    <row r="2" spans="1:40" x14ac:dyDescent="0.25">
      <c r="A2" t="s">
        <v>43</v>
      </c>
      <c r="B2" t="str">
        <f>AM4</f>
        <v>01-01-2018</v>
      </c>
      <c r="C2" t="str">
        <f>AN4</f>
        <v>31-12-2018</v>
      </c>
    </row>
    <row r="3" spans="1:40" x14ac:dyDescent="0.25">
      <c r="A3" t="s">
        <v>33</v>
      </c>
      <c r="B3" t="s">
        <v>5</v>
      </c>
      <c r="C3" t="s">
        <v>6</v>
      </c>
      <c r="D3" t="s">
        <v>46</v>
      </c>
      <c r="E3" t="s">
        <v>48</v>
      </c>
      <c r="F3" t="s">
        <v>44</v>
      </c>
      <c r="G3" t="s">
        <v>45</v>
      </c>
      <c r="H3" t="s">
        <v>47</v>
      </c>
      <c r="I3" t="s">
        <v>53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34</v>
      </c>
      <c r="R3" t="s">
        <v>16</v>
      </c>
      <c r="S3" t="s">
        <v>17</v>
      </c>
      <c r="T3" t="s">
        <v>18</v>
      </c>
      <c r="U3" t="s">
        <v>19</v>
      </c>
      <c r="V3" t="s">
        <v>20</v>
      </c>
      <c r="W3" t="s">
        <v>21</v>
      </c>
      <c r="X3" t="s">
        <v>22</v>
      </c>
      <c r="Y3" t="s">
        <v>23</v>
      </c>
      <c r="Z3" t="s">
        <v>0</v>
      </c>
      <c r="AA3" t="s">
        <v>1</v>
      </c>
      <c r="AB3" t="s">
        <v>24</v>
      </c>
      <c r="AC3" t="s">
        <v>29</v>
      </c>
      <c r="AD3" t="s">
        <v>2</v>
      </c>
      <c r="AE3" t="s">
        <v>26</v>
      </c>
      <c r="AF3" t="s">
        <v>30</v>
      </c>
      <c r="AG3" t="s">
        <v>3</v>
      </c>
      <c r="AH3" t="s">
        <v>25</v>
      </c>
      <c r="AI3" t="s">
        <v>31</v>
      </c>
      <c r="AJ3" t="s">
        <v>35</v>
      </c>
      <c r="AK3" t="s">
        <v>36</v>
      </c>
      <c r="AL3" t="s">
        <v>37</v>
      </c>
      <c r="AM3" t="s">
        <v>39</v>
      </c>
      <c r="AN3" t="s">
        <v>38</v>
      </c>
    </row>
    <row r="4" spans="1:40" x14ac:dyDescent="0.25">
      <c r="A4" t="s">
        <v>55</v>
      </c>
      <c r="B4" t="s">
        <v>56</v>
      </c>
      <c r="C4" t="s">
        <v>57</v>
      </c>
      <c r="D4" t="s">
        <v>58</v>
      </c>
      <c r="E4" t="s">
        <v>59</v>
      </c>
      <c r="F4" t="s">
        <v>60</v>
      </c>
      <c r="G4" t="s">
        <v>59</v>
      </c>
      <c r="H4" t="s">
        <v>61</v>
      </c>
      <c r="I4" t="s">
        <v>60</v>
      </c>
      <c r="J4" t="s">
        <v>60</v>
      </c>
      <c r="K4" t="s">
        <v>60</v>
      </c>
      <c r="L4" s="10">
        <v>-153.05000000000001</v>
      </c>
      <c r="M4" s="10">
        <v>-30.61</v>
      </c>
      <c r="N4" s="10">
        <v>-183.66</v>
      </c>
      <c r="O4" s="10">
        <v>-153.05000000000001</v>
      </c>
      <c r="P4" t="s">
        <v>62</v>
      </c>
      <c r="Q4" t="s">
        <v>62</v>
      </c>
      <c r="R4" t="s">
        <v>63</v>
      </c>
      <c r="S4" t="s">
        <v>64</v>
      </c>
      <c r="T4" t="s">
        <v>65</v>
      </c>
      <c r="U4" t="s">
        <v>66</v>
      </c>
      <c r="V4" t="s">
        <v>67</v>
      </c>
      <c r="W4" t="s">
        <v>68</v>
      </c>
      <c r="X4" t="s">
        <v>69</v>
      </c>
      <c r="Y4" t="s">
        <v>59</v>
      </c>
      <c r="Z4" t="s">
        <v>70</v>
      </c>
      <c r="AA4" t="s">
        <v>70</v>
      </c>
      <c r="AB4" t="s">
        <v>71</v>
      </c>
      <c r="AC4" t="str">
        <f t="shared" ref="AC4:AC36" si="0">CONCATENATE(AA4," - ",AB4)</f>
        <v>IND - Qualiac</v>
      </c>
      <c r="AD4" t="s">
        <v>72</v>
      </c>
      <c r="AE4" t="s">
        <v>73</v>
      </c>
      <c r="AF4" t="str">
        <f t="shared" ref="AF4:AF36" si="1">CONCATENATE(AD4," - ",AE4)</f>
        <v>C - Collectée</v>
      </c>
      <c r="AG4" t="s">
        <v>69</v>
      </c>
      <c r="AH4" t="s">
        <v>74</v>
      </c>
      <c r="AI4" t="str">
        <f t="shared" ref="AI4:AI36" si="2">CONCATENATE(AG4," - ",AH4)</f>
        <v>5100 - Encaissement 20%</v>
      </c>
      <c r="AJ4" t="s">
        <v>75</v>
      </c>
      <c r="AK4" t="s">
        <v>76</v>
      </c>
      <c r="AL4" t="s">
        <v>77</v>
      </c>
      <c r="AM4" t="s">
        <v>78</v>
      </c>
      <c r="AN4" t="s">
        <v>79</v>
      </c>
    </row>
    <row r="5" spans="1:40" x14ac:dyDescent="0.25">
      <c r="A5" t="s">
        <v>55</v>
      </c>
      <c r="B5" t="s">
        <v>56</v>
      </c>
      <c r="C5" t="s">
        <v>57</v>
      </c>
      <c r="D5" t="s">
        <v>80</v>
      </c>
      <c r="E5" t="s">
        <v>81</v>
      </c>
      <c r="F5" t="s">
        <v>82</v>
      </c>
      <c r="G5" t="s">
        <v>59</v>
      </c>
      <c r="H5" t="s">
        <v>83</v>
      </c>
      <c r="I5" t="s">
        <v>82</v>
      </c>
      <c r="J5" t="s">
        <v>82</v>
      </c>
      <c r="K5" t="s">
        <v>84</v>
      </c>
      <c r="L5" s="10">
        <v>-166.67</v>
      </c>
      <c r="M5" s="10">
        <v>-33.33</v>
      </c>
      <c r="N5" s="10">
        <v>-200</v>
      </c>
      <c r="O5" s="10">
        <v>-166.67</v>
      </c>
      <c r="P5" t="s">
        <v>62</v>
      </c>
      <c r="Q5" t="s">
        <v>62</v>
      </c>
      <c r="R5" t="s">
        <v>85</v>
      </c>
      <c r="S5" t="s">
        <v>86</v>
      </c>
      <c r="T5" t="s">
        <v>59</v>
      </c>
      <c r="U5" t="s">
        <v>87</v>
      </c>
      <c r="V5" t="s">
        <v>88</v>
      </c>
      <c r="W5" t="s">
        <v>68</v>
      </c>
      <c r="X5" t="s">
        <v>69</v>
      </c>
      <c r="Y5" t="s">
        <v>59</v>
      </c>
      <c r="Z5" t="s">
        <v>70</v>
      </c>
      <c r="AA5" t="s">
        <v>70</v>
      </c>
      <c r="AB5" t="s">
        <v>71</v>
      </c>
      <c r="AC5" t="str">
        <f t="shared" si="0"/>
        <v>IND - Qualiac</v>
      </c>
      <c r="AD5" t="s">
        <v>72</v>
      </c>
      <c r="AE5" t="s">
        <v>73</v>
      </c>
      <c r="AF5" t="str">
        <f t="shared" si="1"/>
        <v>C - Collectée</v>
      </c>
      <c r="AG5" t="s">
        <v>69</v>
      </c>
      <c r="AH5" t="s">
        <v>74</v>
      </c>
      <c r="AI5" t="str">
        <f t="shared" si="2"/>
        <v>5100 - Encaissement 20%</v>
      </c>
      <c r="AJ5" t="s">
        <v>75</v>
      </c>
      <c r="AK5" t="s">
        <v>76</v>
      </c>
      <c r="AL5" t="s">
        <v>77</v>
      </c>
      <c r="AM5" t="s">
        <v>78</v>
      </c>
      <c r="AN5" t="s">
        <v>79</v>
      </c>
    </row>
    <row r="6" spans="1:40" x14ac:dyDescent="0.25">
      <c r="A6" t="s">
        <v>68</v>
      </c>
      <c r="B6" t="s">
        <v>56</v>
      </c>
      <c r="C6" t="s">
        <v>57</v>
      </c>
      <c r="D6" t="s">
        <v>89</v>
      </c>
      <c r="E6" t="s">
        <v>90</v>
      </c>
      <c r="F6" t="s">
        <v>91</v>
      </c>
      <c r="G6" t="s">
        <v>59</v>
      </c>
      <c r="H6" t="s">
        <v>59</v>
      </c>
      <c r="J6" t="s">
        <v>91</v>
      </c>
      <c r="K6" t="s">
        <v>84</v>
      </c>
      <c r="L6" s="10">
        <v>-500</v>
      </c>
      <c r="M6" s="10">
        <v>-100</v>
      </c>
      <c r="N6" s="10">
        <v>-600</v>
      </c>
      <c r="O6" s="10">
        <v>-500</v>
      </c>
      <c r="P6" t="s">
        <v>62</v>
      </c>
      <c r="Q6" t="s">
        <v>62</v>
      </c>
      <c r="R6" t="s">
        <v>63</v>
      </c>
      <c r="S6" t="s">
        <v>64</v>
      </c>
      <c r="T6" t="s">
        <v>65</v>
      </c>
      <c r="U6" t="s">
        <v>66</v>
      </c>
      <c r="V6" t="s">
        <v>67</v>
      </c>
      <c r="W6" t="s">
        <v>68</v>
      </c>
      <c r="X6" t="s">
        <v>92</v>
      </c>
      <c r="Y6" t="s">
        <v>59</v>
      </c>
      <c r="Z6" t="s">
        <v>70</v>
      </c>
      <c r="AA6" t="s">
        <v>70</v>
      </c>
      <c r="AB6" t="s">
        <v>71</v>
      </c>
      <c r="AC6" t="str">
        <f t="shared" si="0"/>
        <v>IND - Qualiac</v>
      </c>
      <c r="AD6" t="s">
        <v>72</v>
      </c>
      <c r="AE6" t="s">
        <v>73</v>
      </c>
      <c r="AF6" t="str">
        <f t="shared" si="1"/>
        <v>C - Collectée</v>
      </c>
      <c r="AG6" t="s">
        <v>92</v>
      </c>
      <c r="AH6" t="s">
        <v>93</v>
      </c>
      <c r="AI6" t="str">
        <f t="shared" si="2"/>
        <v>5101 - Débit 20% cpt att.</v>
      </c>
      <c r="AJ6" t="s">
        <v>75</v>
      </c>
      <c r="AK6" t="s">
        <v>76</v>
      </c>
      <c r="AL6" t="s">
        <v>77</v>
      </c>
      <c r="AM6" t="s">
        <v>78</v>
      </c>
      <c r="AN6" t="s">
        <v>79</v>
      </c>
    </row>
    <row r="7" spans="1:40" x14ac:dyDescent="0.25">
      <c r="A7" t="s">
        <v>68</v>
      </c>
      <c r="B7" t="s">
        <v>56</v>
      </c>
      <c r="C7" t="s">
        <v>57</v>
      </c>
      <c r="D7" t="s">
        <v>94</v>
      </c>
      <c r="E7" t="s">
        <v>95</v>
      </c>
      <c r="F7" t="s">
        <v>91</v>
      </c>
      <c r="G7" t="s">
        <v>59</v>
      </c>
      <c r="H7" t="s">
        <v>59</v>
      </c>
      <c r="J7" t="s">
        <v>91</v>
      </c>
      <c r="K7" t="s">
        <v>84</v>
      </c>
      <c r="L7" s="10">
        <v>-500</v>
      </c>
      <c r="M7" s="10">
        <v>-100</v>
      </c>
      <c r="N7" s="10">
        <v>-600</v>
      </c>
      <c r="O7" s="10">
        <v>-500</v>
      </c>
      <c r="P7" t="s">
        <v>62</v>
      </c>
      <c r="Q7" t="s">
        <v>62</v>
      </c>
      <c r="R7" t="s">
        <v>63</v>
      </c>
      <c r="S7" t="s">
        <v>64</v>
      </c>
      <c r="T7" t="s">
        <v>65</v>
      </c>
      <c r="U7" t="s">
        <v>66</v>
      </c>
      <c r="V7" t="s">
        <v>67</v>
      </c>
      <c r="W7" t="s">
        <v>68</v>
      </c>
      <c r="X7" t="s">
        <v>92</v>
      </c>
      <c r="Y7" t="s">
        <v>59</v>
      </c>
      <c r="Z7" t="s">
        <v>70</v>
      </c>
      <c r="AA7" t="s">
        <v>70</v>
      </c>
      <c r="AB7" t="s">
        <v>71</v>
      </c>
      <c r="AC7" t="str">
        <f t="shared" si="0"/>
        <v>IND - Qualiac</v>
      </c>
      <c r="AD7" t="s">
        <v>72</v>
      </c>
      <c r="AE7" t="s">
        <v>73</v>
      </c>
      <c r="AF7" t="str">
        <f t="shared" si="1"/>
        <v>C - Collectée</v>
      </c>
      <c r="AG7" t="s">
        <v>92</v>
      </c>
      <c r="AH7" t="s">
        <v>93</v>
      </c>
      <c r="AI7" t="str">
        <f t="shared" si="2"/>
        <v>5101 - Débit 20% cpt att.</v>
      </c>
      <c r="AJ7" t="s">
        <v>75</v>
      </c>
      <c r="AK7" t="s">
        <v>76</v>
      </c>
      <c r="AL7" t="s">
        <v>77</v>
      </c>
      <c r="AM7" t="s">
        <v>78</v>
      </c>
      <c r="AN7" t="s">
        <v>79</v>
      </c>
    </row>
    <row r="8" spans="1:40" x14ac:dyDescent="0.25">
      <c r="A8" t="s">
        <v>68</v>
      </c>
      <c r="B8" t="s">
        <v>56</v>
      </c>
      <c r="C8" t="s">
        <v>57</v>
      </c>
      <c r="D8" t="s">
        <v>96</v>
      </c>
      <c r="E8" t="s">
        <v>97</v>
      </c>
      <c r="F8" t="s">
        <v>91</v>
      </c>
      <c r="G8" t="s">
        <v>59</v>
      </c>
      <c r="H8" t="s">
        <v>59</v>
      </c>
      <c r="J8" t="s">
        <v>91</v>
      </c>
      <c r="K8" t="s">
        <v>84</v>
      </c>
      <c r="L8" s="10">
        <v>-500</v>
      </c>
      <c r="M8" s="10">
        <v>-100</v>
      </c>
      <c r="N8" s="10">
        <v>-600</v>
      </c>
      <c r="O8" s="10">
        <v>-500</v>
      </c>
      <c r="P8" t="s">
        <v>62</v>
      </c>
      <c r="Q8" t="s">
        <v>62</v>
      </c>
      <c r="R8" t="s">
        <v>63</v>
      </c>
      <c r="S8" t="s">
        <v>64</v>
      </c>
      <c r="T8" t="s">
        <v>65</v>
      </c>
      <c r="U8" t="s">
        <v>66</v>
      </c>
      <c r="V8" t="s">
        <v>67</v>
      </c>
      <c r="W8" t="s">
        <v>68</v>
      </c>
      <c r="X8" t="s">
        <v>92</v>
      </c>
      <c r="Y8" t="s">
        <v>59</v>
      </c>
      <c r="Z8" t="s">
        <v>70</v>
      </c>
      <c r="AA8" t="s">
        <v>70</v>
      </c>
      <c r="AB8" t="s">
        <v>71</v>
      </c>
      <c r="AC8" t="str">
        <f t="shared" si="0"/>
        <v>IND - Qualiac</v>
      </c>
      <c r="AD8" t="s">
        <v>72</v>
      </c>
      <c r="AE8" t="s">
        <v>73</v>
      </c>
      <c r="AF8" t="str">
        <f t="shared" si="1"/>
        <v>C - Collectée</v>
      </c>
      <c r="AG8" t="s">
        <v>92</v>
      </c>
      <c r="AH8" t="s">
        <v>93</v>
      </c>
      <c r="AI8" t="str">
        <f t="shared" si="2"/>
        <v>5101 - Débit 20% cpt att.</v>
      </c>
      <c r="AJ8" t="s">
        <v>75</v>
      </c>
      <c r="AK8" t="s">
        <v>76</v>
      </c>
      <c r="AL8" t="s">
        <v>77</v>
      </c>
      <c r="AM8" t="s">
        <v>78</v>
      </c>
      <c r="AN8" t="s">
        <v>79</v>
      </c>
    </row>
    <row r="9" spans="1:40" x14ac:dyDescent="0.25">
      <c r="A9" t="s">
        <v>68</v>
      </c>
      <c r="B9" t="s">
        <v>56</v>
      </c>
      <c r="C9" t="s">
        <v>57</v>
      </c>
      <c r="D9" t="s">
        <v>98</v>
      </c>
      <c r="E9" t="s">
        <v>99</v>
      </c>
      <c r="F9" t="s">
        <v>91</v>
      </c>
      <c r="G9" t="s">
        <v>59</v>
      </c>
      <c r="H9" t="s">
        <v>59</v>
      </c>
      <c r="J9" t="s">
        <v>91</v>
      </c>
      <c r="K9" t="s">
        <v>84</v>
      </c>
      <c r="L9" s="10">
        <v>-500</v>
      </c>
      <c r="M9" s="10">
        <v>-100</v>
      </c>
      <c r="N9" s="10">
        <v>-600</v>
      </c>
      <c r="O9" s="10">
        <v>-500</v>
      </c>
      <c r="P9" t="s">
        <v>62</v>
      </c>
      <c r="Q9" t="s">
        <v>62</v>
      </c>
      <c r="R9" t="s">
        <v>63</v>
      </c>
      <c r="S9" t="s">
        <v>64</v>
      </c>
      <c r="T9" t="s">
        <v>65</v>
      </c>
      <c r="U9" t="s">
        <v>66</v>
      </c>
      <c r="V9" t="s">
        <v>67</v>
      </c>
      <c r="W9" t="s">
        <v>68</v>
      </c>
      <c r="X9" t="s">
        <v>92</v>
      </c>
      <c r="Y9" t="s">
        <v>59</v>
      </c>
      <c r="Z9" t="s">
        <v>70</v>
      </c>
      <c r="AA9" t="s">
        <v>70</v>
      </c>
      <c r="AB9" t="s">
        <v>71</v>
      </c>
      <c r="AC9" t="str">
        <f t="shared" si="0"/>
        <v>IND - Qualiac</v>
      </c>
      <c r="AD9" t="s">
        <v>72</v>
      </c>
      <c r="AE9" t="s">
        <v>73</v>
      </c>
      <c r="AF9" t="str">
        <f t="shared" si="1"/>
        <v>C - Collectée</v>
      </c>
      <c r="AG9" t="s">
        <v>92</v>
      </c>
      <c r="AH9" t="s">
        <v>93</v>
      </c>
      <c r="AI9" t="str">
        <f t="shared" si="2"/>
        <v>5101 - Débit 20% cpt att.</v>
      </c>
      <c r="AJ9" t="s">
        <v>75</v>
      </c>
      <c r="AK9" t="s">
        <v>76</v>
      </c>
      <c r="AL9" t="s">
        <v>77</v>
      </c>
      <c r="AM9" t="s">
        <v>78</v>
      </c>
      <c r="AN9" t="s">
        <v>79</v>
      </c>
    </row>
    <row r="10" spans="1:40" x14ac:dyDescent="0.25">
      <c r="A10" t="s">
        <v>68</v>
      </c>
      <c r="B10" t="s">
        <v>56</v>
      </c>
      <c r="C10" t="s">
        <v>57</v>
      </c>
      <c r="D10" t="s">
        <v>100</v>
      </c>
      <c r="E10" t="s">
        <v>101</v>
      </c>
      <c r="F10" t="s">
        <v>102</v>
      </c>
      <c r="G10" t="s">
        <v>59</v>
      </c>
      <c r="H10" t="s">
        <v>59</v>
      </c>
      <c r="J10" t="s">
        <v>102</v>
      </c>
      <c r="K10" t="s">
        <v>84</v>
      </c>
      <c r="L10" s="10">
        <v>140</v>
      </c>
      <c r="M10" s="10">
        <v>28</v>
      </c>
      <c r="N10" s="10">
        <v>168</v>
      </c>
      <c r="O10" s="10">
        <v>140</v>
      </c>
      <c r="P10" t="s">
        <v>62</v>
      </c>
      <c r="Q10" t="s">
        <v>62</v>
      </c>
      <c r="R10" t="s">
        <v>63</v>
      </c>
      <c r="S10" t="s">
        <v>64</v>
      </c>
      <c r="T10" t="s">
        <v>65</v>
      </c>
      <c r="U10" t="s">
        <v>66</v>
      </c>
      <c r="V10" t="s">
        <v>67</v>
      </c>
      <c r="W10" t="s">
        <v>68</v>
      </c>
      <c r="X10" t="s">
        <v>92</v>
      </c>
      <c r="Y10" t="s">
        <v>59</v>
      </c>
      <c r="Z10" t="s">
        <v>70</v>
      </c>
      <c r="AA10" t="s">
        <v>70</v>
      </c>
      <c r="AB10" t="s">
        <v>71</v>
      </c>
      <c r="AC10" t="str">
        <f t="shared" si="0"/>
        <v>IND - Qualiac</v>
      </c>
      <c r="AD10" t="s">
        <v>72</v>
      </c>
      <c r="AE10" t="s">
        <v>73</v>
      </c>
      <c r="AF10" t="str">
        <f t="shared" si="1"/>
        <v>C - Collectée</v>
      </c>
      <c r="AG10" t="s">
        <v>92</v>
      </c>
      <c r="AH10" t="s">
        <v>93</v>
      </c>
      <c r="AI10" t="str">
        <f t="shared" si="2"/>
        <v>5101 - Débit 20% cpt att.</v>
      </c>
      <c r="AJ10" t="s">
        <v>75</v>
      </c>
      <c r="AK10" t="s">
        <v>76</v>
      </c>
      <c r="AL10" t="s">
        <v>77</v>
      </c>
      <c r="AM10" t="s">
        <v>78</v>
      </c>
      <c r="AN10" t="s">
        <v>79</v>
      </c>
    </row>
    <row r="11" spans="1:40" x14ac:dyDescent="0.25">
      <c r="A11" t="s">
        <v>68</v>
      </c>
      <c r="B11" t="s">
        <v>56</v>
      </c>
      <c r="C11" t="s">
        <v>57</v>
      </c>
      <c r="D11" t="s">
        <v>103</v>
      </c>
      <c r="E11" t="s">
        <v>104</v>
      </c>
      <c r="F11" t="s">
        <v>105</v>
      </c>
      <c r="G11" t="s">
        <v>59</v>
      </c>
      <c r="H11" t="s">
        <v>59</v>
      </c>
      <c r="J11" t="s">
        <v>105</v>
      </c>
      <c r="K11" t="s">
        <v>105</v>
      </c>
      <c r="L11" s="10">
        <v>-1.08</v>
      </c>
      <c r="M11" s="10">
        <v>-0.21</v>
      </c>
      <c r="N11" s="10">
        <v>-1.29</v>
      </c>
      <c r="O11" s="10">
        <v>-1.08</v>
      </c>
      <c r="P11" t="s">
        <v>62</v>
      </c>
      <c r="Q11" t="s">
        <v>62</v>
      </c>
      <c r="R11" t="s">
        <v>85</v>
      </c>
      <c r="S11" t="s">
        <v>86</v>
      </c>
      <c r="T11" t="s">
        <v>59</v>
      </c>
      <c r="U11" t="s">
        <v>87</v>
      </c>
      <c r="V11" t="s">
        <v>88</v>
      </c>
      <c r="W11" t="s">
        <v>68</v>
      </c>
      <c r="X11" t="s">
        <v>92</v>
      </c>
      <c r="Y11" t="s">
        <v>59</v>
      </c>
      <c r="Z11" t="s">
        <v>70</v>
      </c>
      <c r="AA11" t="s">
        <v>70</v>
      </c>
      <c r="AB11" t="s">
        <v>71</v>
      </c>
      <c r="AC11" t="str">
        <f t="shared" si="0"/>
        <v>IND - Qualiac</v>
      </c>
      <c r="AD11" t="s">
        <v>72</v>
      </c>
      <c r="AE11" t="s">
        <v>73</v>
      </c>
      <c r="AF11" t="str">
        <f t="shared" si="1"/>
        <v>C - Collectée</v>
      </c>
      <c r="AG11" t="s">
        <v>92</v>
      </c>
      <c r="AH11" t="s">
        <v>93</v>
      </c>
      <c r="AI11" t="str">
        <f t="shared" si="2"/>
        <v>5101 - Débit 20% cpt att.</v>
      </c>
      <c r="AJ11" t="s">
        <v>75</v>
      </c>
      <c r="AK11" t="s">
        <v>76</v>
      </c>
      <c r="AL11" t="s">
        <v>77</v>
      </c>
      <c r="AM11" t="s">
        <v>78</v>
      </c>
      <c r="AN11" t="s">
        <v>79</v>
      </c>
    </row>
    <row r="12" spans="1:40" x14ac:dyDescent="0.25">
      <c r="A12" t="s">
        <v>68</v>
      </c>
      <c r="B12" t="s">
        <v>56</v>
      </c>
      <c r="C12" t="s">
        <v>106</v>
      </c>
      <c r="D12" t="s">
        <v>107</v>
      </c>
      <c r="E12" t="s">
        <v>108</v>
      </c>
      <c r="F12" t="s">
        <v>105</v>
      </c>
      <c r="G12" t="s">
        <v>59</v>
      </c>
      <c r="H12" t="s">
        <v>59</v>
      </c>
      <c r="J12" t="s">
        <v>105</v>
      </c>
      <c r="K12" t="s">
        <v>105</v>
      </c>
      <c r="L12" s="10">
        <v>-4</v>
      </c>
      <c r="M12" s="10">
        <v>-0.8</v>
      </c>
      <c r="N12" s="10">
        <v>-4.8</v>
      </c>
      <c r="O12" s="10">
        <v>-4</v>
      </c>
      <c r="P12" t="s">
        <v>109</v>
      </c>
      <c r="Q12" t="s">
        <v>109</v>
      </c>
      <c r="R12" t="s">
        <v>110</v>
      </c>
      <c r="S12" t="s">
        <v>59</v>
      </c>
      <c r="T12" t="s">
        <v>59</v>
      </c>
      <c r="U12" t="s">
        <v>111</v>
      </c>
      <c r="V12" t="s">
        <v>112</v>
      </c>
      <c r="W12" t="s">
        <v>68</v>
      </c>
      <c r="X12" t="s">
        <v>92</v>
      </c>
      <c r="Y12" t="s">
        <v>59</v>
      </c>
      <c r="Z12" t="s">
        <v>70</v>
      </c>
      <c r="AA12" t="s">
        <v>70</v>
      </c>
      <c r="AB12" t="s">
        <v>71</v>
      </c>
      <c r="AC12" t="str">
        <f t="shared" si="0"/>
        <v>IND - Qualiac</v>
      </c>
      <c r="AD12" t="s">
        <v>72</v>
      </c>
      <c r="AE12" t="s">
        <v>73</v>
      </c>
      <c r="AF12" t="str">
        <f t="shared" si="1"/>
        <v>C - Collectée</v>
      </c>
      <c r="AG12" t="s">
        <v>92</v>
      </c>
      <c r="AH12" t="s">
        <v>93</v>
      </c>
      <c r="AI12" t="str">
        <f t="shared" si="2"/>
        <v>5101 - Débit 20% cpt att.</v>
      </c>
      <c r="AJ12" t="s">
        <v>75</v>
      </c>
      <c r="AK12" t="s">
        <v>76</v>
      </c>
      <c r="AL12" t="s">
        <v>77</v>
      </c>
      <c r="AM12" t="s">
        <v>78</v>
      </c>
      <c r="AN12" t="s">
        <v>79</v>
      </c>
    </row>
    <row r="13" spans="1:40" x14ac:dyDescent="0.25">
      <c r="A13" t="s">
        <v>68</v>
      </c>
      <c r="B13" t="s">
        <v>56</v>
      </c>
      <c r="C13" t="s">
        <v>57</v>
      </c>
      <c r="D13" t="s">
        <v>113</v>
      </c>
      <c r="E13" t="s">
        <v>108</v>
      </c>
      <c r="F13" t="s">
        <v>105</v>
      </c>
      <c r="G13" t="s">
        <v>59</v>
      </c>
      <c r="H13" t="s">
        <v>59</v>
      </c>
      <c r="J13" t="s">
        <v>105</v>
      </c>
      <c r="K13" t="s">
        <v>105</v>
      </c>
      <c r="L13" s="10">
        <v>-108</v>
      </c>
      <c r="M13" s="10">
        <v>-21.6</v>
      </c>
      <c r="N13" s="10">
        <v>-129.6</v>
      </c>
      <c r="O13" s="10">
        <v>-108</v>
      </c>
      <c r="P13" t="s">
        <v>62</v>
      </c>
      <c r="Q13" t="s">
        <v>62</v>
      </c>
      <c r="R13" t="s">
        <v>85</v>
      </c>
      <c r="S13" t="s">
        <v>86</v>
      </c>
      <c r="T13" t="s">
        <v>59</v>
      </c>
      <c r="U13" t="s">
        <v>87</v>
      </c>
      <c r="V13" t="s">
        <v>88</v>
      </c>
      <c r="W13" t="s">
        <v>68</v>
      </c>
      <c r="X13" t="s">
        <v>92</v>
      </c>
      <c r="Y13" t="s">
        <v>59</v>
      </c>
      <c r="Z13" t="s">
        <v>70</v>
      </c>
      <c r="AA13" t="s">
        <v>70</v>
      </c>
      <c r="AB13" t="s">
        <v>71</v>
      </c>
      <c r="AC13" t="str">
        <f t="shared" si="0"/>
        <v>IND - Qualiac</v>
      </c>
      <c r="AD13" t="s">
        <v>72</v>
      </c>
      <c r="AE13" t="s">
        <v>73</v>
      </c>
      <c r="AF13" t="str">
        <f t="shared" si="1"/>
        <v>C - Collectée</v>
      </c>
      <c r="AG13" t="s">
        <v>92</v>
      </c>
      <c r="AH13" t="s">
        <v>93</v>
      </c>
      <c r="AI13" t="str">
        <f t="shared" si="2"/>
        <v>5101 - Débit 20% cpt att.</v>
      </c>
      <c r="AJ13" t="s">
        <v>75</v>
      </c>
      <c r="AK13" t="s">
        <v>76</v>
      </c>
      <c r="AL13" t="s">
        <v>77</v>
      </c>
      <c r="AM13" t="s">
        <v>78</v>
      </c>
      <c r="AN13" t="s">
        <v>79</v>
      </c>
    </row>
    <row r="14" spans="1:40" x14ac:dyDescent="0.25">
      <c r="A14" t="s">
        <v>68</v>
      </c>
      <c r="B14" t="s">
        <v>56</v>
      </c>
      <c r="C14" t="s">
        <v>57</v>
      </c>
      <c r="D14" t="s">
        <v>114</v>
      </c>
      <c r="E14" t="s">
        <v>108</v>
      </c>
      <c r="F14" t="s">
        <v>105</v>
      </c>
      <c r="G14" t="s">
        <v>59</v>
      </c>
      <c r="H14" t="s">
        <v>59</v>
      </c>
      <c r="J14" t="s">
        <v>105</v>
      </c>
      <c r="K14" t="s">
        <v>105</v>
      </c>
      <c r="L14" s="10">
        <v>-3.52</v>
      </c>
      <c r="M14" s="10">
        <v>-0.7</v>
      </c>
      <c r="N14" s="10">
        <v>-4.22</v>
      </c>
      <c r="O14" s="10">
        <v>-3.52</v>
      </c>
      <c r="P14" t="s">
        <v>62</v>
      </c>
      <c r="Q14" t="s">
        <v>62</v>
      </c>
      <c r="R14" t="s">
        <v>85</v>
      </c>
      <c r="S14" t="s">
        <v>86</v>
      </c>
      <c r="T14" t="s">
        <v>59</v>
      </c>
      <c r="U14" t="s">
        <v>87</v>
      </c>
      <c r="V14" t="s">
        <v>88</v>
      </c>
      <c r="W14" t="s">
        <v>68</v>
      </c>
      <c r="X14" t="s">
        <v>92</v>
      </c>
      <c r="Y14" t="s">
        <v>59</v>
      </c>
      <c r="Z14" t="s">
        <v>70</v>
      </c>
      <c r="AA14" t="s">
        <v>70</v>
      </c>
      <c r="AB14" t="s">
        <v>71</v>
      </c>
      <c r="AC14" t="str">
        <f t="shared" si="0"/>
        <v>IND - Qualiac</v>
      </c>
      <c r="AD14" t="s">
        <v>72</v>
      </c>
      <c r="AE14" t="s">
        <v>73</v>
      </c>
      <c r="AF14" t="str">
        <f t="shared" si="1"/>
        <v>C - Collectée</v>
      </c>
      <c r="AG14" t="s">
        <v>92</v>
      </c>
      <c r="AH14" t="s">
        <v>93</v>
      </c>
      <c r="AI14" t="str">
        <f t="shared" si="2"/>
        <v>5101 - Débit 20% cpt att.</v>
      </c>
      <c r="AJ14" t="s">
        <v>75</v>
      </c>
      <c r="AK14" t="s">
        <v>76</v>
      </c>
      <c r="AL14" t="s">
        <v>77</v>
      </c>
      <c r="AM14" t="s">
        <v>78</v>
      </c>
      <c r="AN14" t="s">
        <v>79</v>
      </c>
    </row>
    <row r="15" spans="1:40" x14ac:dyDescent="0.25">
      <c r="A15" t="s">
        <v>68</v>
      </c>
      <c r="B15" t="s">
        <v>56</v>
      </c>
      <c r="C15" t="s">
        <v>106</v>
      </c>
      <c r="D15" t="s">
        <v>115</v>
      </c>
      <c r="E15" t="s">
        <v>108</v>
      </c>
      <c r="F15" t="s">
        <v>105</v>
      </c>
      <c r="G15" t="s">
        <v>59</v>
      </c>
      <c r="H15" t="s">
        <v>59</v>
      </c>
      <c r="J15" t="s">
        <v>105</v>
      </c>
      <c r="K15" t="s">
        <v>105</v>
      </c>
      <c r="L15" s="10">
        <v>-1.2</v>
      </c>
      <c r="M15" s="10">
        <v>-0.24</v>
      </c>
      <c r="N15" s="10">
        <v>-1.44</v>
      </c>
      <c r="O15" s="10">
        <v>-1.2</v>
      </c>
      <c r="P15" t="s">
        <v>109</v>
      </c>
      <c r="Q15" t="s">
        <v>109</v>
      </c>
      <c r="R15" t="s">
        <v>110</v>
      </c>
      <c r="S15" t="s">
        <v>59</v>
      </c>
      <c r="T15" t="s">
        <v>59</v>
      </c>
      <c r="U15" t="s">
        <v>111</v>
      </c>
      <c r="V15" t="s">
        <v>112</v>
      </c>
      <c r="W15" t="s">
        <v>68</v>
      </c>
      <c r="X15" t="s">
        <v>92</v>
      </c>
      <c r="Y15" t="s">
        <v>59</v>
      </c>
      <c r="Z15" t="s">
        <v>70</v>
      </c>
      <c r="AA15" t="s">
        <v>70</v>
      </c>
      <c r="AB15" t="s">
        <v>71</v>
      </c>
      <c r="AC15" t="str">
        <f t="shared" si="0"/>
        <v>IND - Qualiac</v>
      </c>
      <c r="AD15" t="s">
        <v>72</v>
      </c>
      <c r="AE15" t="s">
        <v>73</v>
      </c>
      <c r="AF15" t="str">
        <f t="shared" si="1"/>
        <v>C - Collectée</v>
      </c>
      <c r="AG15" t="s">
        <v>92</v>
      </c>
      <c r="AH15" t="s">
        <v>93</v>
      </c>
      <c r="AI15" t="str">
        <f t="shared" si="2"/>
        <v>5101 - Débit 20% cpt att.</v>
      </c>
      <c r="AJ15" t="s">
        <v>75</v>
      </c>
      <c r="AK15" t="s">
        <v>76</v>
      </c>
      <c r="AL15" t="s">
        <v>77</v>
      </c>
      <c r="AM15" t="s">
        <v>78</v>
      </c>
      <c r="AN15" t="s">
        <v>79</v>
      </c>
    </row>
    <row r="16" spans="1:40" x14ac:dyDescent="0.25">
      <c r="A16" t="s">
        <v>68</v>
      </c>
      <c r="B16" t="s">
        <v>56</v>
      </c>
      <c r="C16" t="s">
        <v>106</v>
      </c>
      <c r="D16" t="s">
        <v>116</v>
      </c>
      <c r="E16" t="s">
        <v>108</v>
      </c>
      <c r="F16" t="s">
        <v>117</v>
      </c>
      <c r="G16" t="s">
        <v>59</v>
      </c>
      <c r="H16" t="s">
        <v>59</v>
      </c>
      <c r="J16" t="s">
        <v>117</v>
      </c>
      <c r="K16" t="s">
        <v>117</v>
      </c>
      <c r="L16" s="10">
        <v>-31.29</v>
      </c>
      <c r="M16" s="10">
        <v>-6.26</v>
      </c>
      <c r="N16" s="10">
        <v>-37.549999999999997</v>
      </c>
      <c r="O16" s="10">
        <v>-31.29</v>
      </c>
      <c r="P16" t="s">
        <v>109</v>
      </c>
      <c r="Q16" t="s">
        <v>109</v>
      </c>
      <c r="R16" t="s">
        <v>110</v>
      </c>
      <c r="S16" t="s">
        <v>59</v>
      </c>
      <c r="T16" t="s">
        <v>59</v>
      </c>
      <c r="U16" t="s">
        <v>111</v>
      </c>
      <c r="V16" t="s">
        <v>112</v>
      </c>
      <c r="W16" t="s">
        <v>68</v>
      </c>
      <c r="X16" t="s">
        <v>92</v>
      </c>
      <c r="Y16" t="s">
        <v>59</v>
      </c>
      <c r="Z16" t="s">
        <v>70</v>
      </c>
      <c r="AA16" t="s">
        <v>70</v>
      </c>
      <c r="AB16" t="s">
        <v>71</v>
      </c>
      <c r="AC16" t="str">
        <f t="shared" si="0"/>
        <v>IND - Qualiac</v>
      </c>
      <c r="AD16" t="s">
        <v>72</v>
      </c>
      <c r="AE16" t="s">
        <v>73</v>
      </c>
      <c r="AF16" t="str">
        <f t="shared" si="1"/>
        <v>C - Collectée</v>
      </c>
      <c r="AG16" t="s">
        <v>92</v>
      </c>
      <c r="AH16" t="s">
        <v>93</v>
      </c>
      <c r="AI16" t="str">
        <f t="shared" si="2"/>
        <v>5101 - Débit 20% cpt att.</v>
      </c>
      <c r="AJ16" t="s">
        <v>75</v>
      </c>
      <c r="AK16" t="s">
        <v>76</v>
      </c>
      <c r="AL16" t="s">
        <v>77</v>
      </c>
      <c r="AM16" t="s">
        <v>78</v>
      </c>
      <c r="AN16" t="s">
        <v>79</v>
      </c>
    </row>
    <row r="17" spans="1:40" x14ac:dyDescent="0.25">
      <c r="A17" t="s">
        <v>68</v>
      </c>
      <c r="B17" t="s">
        <v>56</v>
      </c>
      <c r="C17" t="s">
        <v>57</v>
      </c>
      <c r="D17" t="s">
        <v>100</v>
      </c>
      <c r="E17" t="s">
        <v>101</v>
      </c>
      <c r="F17" t="s">
        <v>102</v>
      </c>
      <c r="G17" t="s">
        <v>59</v>
      </c>
      <c r="H17" t="s">
        <v>59</v>
      </c>
      <c r="J17" t="s">
        <v>102</v>
      </c>
      <c r="K17" t="s">
        <v>84</v>
      </c>
      <c r="L17" s="10">
        <v>150</v>
      </c>
      <c r="M17" s="10">
        <v>30</v>
      </c>
      <c r="N17" s="10">
        <v>180</v>
      </c>
      <c r="O17" s="10">
        <v>150</v>
      </c>
      <c r="P17" t="s">
        <v>62</v>
      </c>
      <c r="Q17" t="s">
        <v>62</v>
      </c>
      <c r="R17" t="s">
        <v>63</v>
      </c>
      <c r="S17" t="s">
        <v>64</v>
      </c>
      <c r="T17" t="s">
        <v>65</v>
      </c>
      <c r="U17" t="s">
        <v>66</v>
      </c>
      <c r="V17" t="s">
        <v>67</v>
      </c>
      <c r="W17" t="s">
        <v>68</v>
      </c>
      <c r="X17" t="s">
        <v>118</v>
      </c>
      <c r="Y17" t="s">
        <v>59</v>
      </c>
      <c r="Z17" t="s">
        <v>70</v>
      </c>
      <c r="AA17" t="s">
        <v>70</v>
      </c>
      <c r="AB17" t="s">
        <v>71</v>
      </c>
      <c r="AC17" t="str">
        <f t="shared" si="0"/>
        <v>IND - Qualiac</v>
      </c>
      <c r="AD17" t="s">
        <v>72</v>
      </c>
      <c r="AE17" t="s">
        <v>73</v>
      </c>
      <c r="AF17" t="str">
        <f t="shared" si="1"/>
        <v>C - Collectée</v>
      </c>
      <c r="AG17" t="s">
        <v>118</v>
      </c>
      <c r="AH17" t="s">
        <v>119</v>
      </c>
      <c r="AI17" t="str">
        <f t="shared" si="2"/>
        <v>5105 - Débit 20% sans cpt</v>
      </c>
      <c r="AJ17" t="s">
        <v>75</v>
      </c>
      <c r="AK17" t="s">
        <v>76</v>
      </c>
      <c r="AL17" t="s">
        <v>77</v>
      </c>
      <c r="AM17" t="s">
        <v>78</v>
      </c>
      <c r="AN17" t="s">
        <v>79</v>
      </c>
    </row>
    <row r="18" spans="1:40" x14ac:dyDescent="0.25">
      <c r="A18" t="s">
        <v>55</v>
      </c>
      <c r="B18" t="s">
        <v>120</v>
      </c>
      <c r="C18" t="s">
        <v>57</v>
      </c>
      <c r="D18" t="s">
        <v>58</v>
      </c>
      <c r="E18" t="s">
        <v>59</v>
      </c>
      <c r="F18" t="s">
        <v>60</v>
      </c>
      <c r="G18" t="s">
        <v>59</v>
      </c>
      <c r="H18" t="s">
        <v>61</v>
      </c>
      <c r="I18" t="s">
        <v>60</v>
      </c>
      <c r="J18" t="s">
        <v>60</v>
      </c>
      <c r="K18" t="s">
        <v>60</v>
      </c>
      <c r="L18" s="10">
        <v>-87.24</v>
      </c>
      <c r="M18" s="10">
        <v>-8.74</v>
      </c>
      <c r="N18" s="10">
        <v>-95.98</v>
      </c>
      <c r="O18" s="10">
        <v>-87.24</v>
      </c>
      <c r="P18" t="s">
        <v>62</v>
      </c>
      <c r="Q18" t="s">
        <v>62</v>
      </c>
      <c r="R18" t="s">
        <v>63</v>
      </c>
      <c r="S18" t="s">
        <v>64</v>
      </c>
      <c r="T18" t="s">
        <v>65</v>
      </c>
      <c r="U18" t="s">
        <v>66</v>
      </c>
      <c r="V18" t="s">
        <v>67</v>
      </c>
      <c r="W18" t="s">
        <v>68</v>
      </c>
      <c r="X18" t="s">
        <v>121</v>
      </c>
      <c r="Y18" t="s">
        <v>59</v>
      </c>
      <c r="Z18" t="s">
        <v>70</v>
      </c>
      <c r="AA18" t="s">
        <v>70</v>
      </c>
      <c r="AB18" t="s">
        <v>71</v>
      </c>
      <c r="AC18" t="str">
        <f t="shared" si="0"/>
        <v>IND - Qualiac</v>
      </c>
      <c r="AD18" t="s">
        <v>72</v>
      </c>
      <c r="AE18" t="s">
        <v>73</v>
      </c>
      <c r="AF18" t="str">
        <f t="shared" si="1"/>
        <v>C - Collectée</v>
      </c>
      <c r="AG18" t="s">
        <v>121</v>
      </c>
      <c r="AH18" t="s">
        <v>122</v>
      </c>
      <c r="AI18" t="str">
        <f t="shared" si="2"/>
        <v>5110 - Encaissement 10%</v>
      </c>
      <c r="AJ18" t="s">
        <v>75</v>
      </c>
      <c r="AK18" t="s">
        <v>76</v>
      </c>
      <c r="AL18" t="s">
        <v>77</v>
      </c>
      <c r="AM18" t="s">
        <v>78</v>
      </c>
      <c r="AN18" t="s">
        <v>79</v>
      </c>
    </row>
    <row r="19" spans="1:40" x14ac:dyDescent="0.25">
      <c r="A19" t="s">
        <v>55</v>
      </c>
      <c r="B19" t="s">
        <v>56</v>
      </c>
      <c r="C19" t="s">
        <v>57</v>
      </c>
      <c r="D19" t="s">
        <v>123</v>
      </c>
      <c r="E19" t="s">
        <v>124</v>
      </c>
      <c r="F19" t="s">
        <v>125</v>
      </c>
      <c r="G19" t="s">
        <v>59</v>
      </c>
      <c r="H19" t="s">
        <v>126</v>
      </c>
      <c r="I19" t="s">
        <v>125</v>
      </c>
      <c r="J19" t="s">
        <v>125</v>
      </c>
      <c r="K19" t="s">
        <v>125</v>
      </c>
      <c r="L19" s="10">
        <v>-1000</v>
      </c>
      <c r="M19" s="10">
        <v>-200</v>
      </c>
      <c r="N19" s="10">
        <v>-1000</v>
      </c>
      <c r="O19" s="10">
        <v>-1000</v>
      </c>
      <c r="P19" t="s">
        <v>62</v>
      </c>
      <c r="Q19" t="s">
        <v>62</v>
      </c>
      <c r="R19" t="s">
        <v>63</v>
      </c>
      <c r="S19" t="s">
        <v>64</v>
      </c>
      <c r="T19" t="s">
        <v>65</v>
      </c>
      <c r="U19" t="s">
        <v>66</v>
      </c>
      <c r="V19" t="s">
        <v>67</v>
      </c>
      <c r="W19" t="s">
        <v>127</v>
      </c>
      <c r="X19" t="s">
        <v>128</v>
      </c>
      <c r="Y19" t="s">
        <v>59</v>
      </c>
      <c r="Z19" t="s">
        <v>70</v>
      </c>
      <c r="AA19" t="s">
        <v>70</v>
      </c>
      <c r="AB19" t="s">
        <v>71</v>
      </c>
      <c r="AC19" t="str">
        <f t="shared" si="0"/>
        <v>IND - Qualiac</v>
      </c>
      <c r="AD19" t="s">
        <v>72</v>
      </c>
      <c r="AE19" t="s">
        <v>73</v>
      </c>
      <c r="AF19" t="str">
        <f t="shared" si="1"/>
        <v>C - Collectée</v>
      </c>
      <c r="AG19" t="s">
        <v>128</v>
      </c>
      <c r="AH19" t="s">
        <v>129</v>
      </c>
      <c r="AI19" t="str">
        <f t="shared" si="2"/>
        <v>5203 - Enc 20 intra</v>
      </c>
      <c r="AJ19" t="s">
        <v>75</v>
      </c>
      <c r="AK19" t="s">
        <v>76</v>
      </c>
      <c r="AL19" t="s">
        <v>77</v>
      </c>
      <c r="AM19" t="s">
        <v>78</v>
      </c>
      <c r="AN19" t="s">
        <v>79</v>
      </c>
    </row>
    <row r="20" spans="1:40" x14ac:dyDescent="0.25">
      <c r="A20" t="s">
        <v>55</v>
      </c>
      <c r="B20" t="s">
        <v>56</v>
      </c>
      <c r="C20" t="s">
        <v>57</v>
      </c>
      <c r="D20" t="s">
        <v>130</v>
      </c>
      <c r="E20" t="s">
        <v>59</v>
      </c>
      <c r="F20" t="s">
        <v>131</v>
      </c>
      <c r="G20" t="s">
        <v>59</v>
      </c>
      <c r="H20" t="s">
        <v>132</v>
      </c>
      <c r="I20" t="s">
        <v>131</v>
      </c>
      <c r="J20" t="s">
        <v>131</v>
      </c>
      <c r="K20" t="s">
        <v>131</v>
      </c>
      <c r="L20" s="10">
        <v>400</v>
      </c>
      <c r="M20" s="10">
        <v>80</v>
      </c>
      <c r="N20" s="10">
        <v>480</v>
      </c>
      <c r="O20" s="10">
        <v>400</v>
      </c>
      <c r="P20" t="s">
        <v>62</v>
      </c>
      <c r="Q20" t="s">
        <v>62</v>
      </c>
      <c r="R20" t="s">
        <v>63</v>
      </c>
      <c r="S20" t="s">
        <v>64</v>
      </c>
      <c r="T20" t="s">
        <v>65</v>
      </c>
      <c r="U20" t="s">
        <v>66</v>
      </c>
      <c r="V20" t="s">
        <v>67</v>
      </c>
      <c r="W20" t="s">
        <v>68</v>
      </c>
      <c r="X20" t="s">
        <v>69</v>
      </c>
      <c r="Y20" t="s">
        <v>59</v>
      </c>
      <c r="Z20" t="s">
        <v>70</v>
      </c>
      <c r="AA20" t="s">
        <v>70</v>
      </c>
      <c r="AB20" t="s">
        <v>71</v>
      </c>
      <c r="AC20" t="str">
        <f t="shared" si="0"/>
        <v>IND - Qualiac</v>
      </c>
      <c r="AD20" t="s">
        <v>68</v>
      </c>
      <c r="AE20" t="s">
        <v>133</v>
      </c>
      <c r="AF20" t="str">
        <f t="shared" si="1"/>
        <v>D - Déductible</v>
      </c>
      <c r="AG20" t="s">
        <v>69</v>
      </c>
      <c r="AH20" t="s">
        <v>74</v>
      </c>
      <c r="AI20" t="str">
        <f t="shared" si="2"/>
        <v>5100 - Encaissement 20%</v>
      </c>
      <c r="AJ20" t="s">
        <v>75</v>
      </c>
      <c r="AK20" t="s">
        <v>76</v>
      </c>
      <c r="AL20" t="s">
        <v>77</v>
      </c>
      <c r="AM20" t="s">
        <v>78</v>
      </c>
      <c r="AN20" t="s">
        <v>79</v>
      </c>
    </row>
    <row r="21" spans="1:40" x14ac:dyDescent="0.25">
      <c r="A21" t="s">
        <v>55</v>
      </c>
      <c r="B21" t="s">
        <v>56</v>
      </c>
      <c r="C21" t="s">
        <v>57</v>
      </c>
      <c r="D21" t="s">
        <v>134</v>
      </c>
      <c r="E21" t="s">
        <v>135</v>
      </c>
      <c r="F21" t="s">
        <v>82</v>
      </c>
      <c r="G21" t="s">
        <v>59</v>
      </c>
      <c r="H21" t="s">
        <v>136</v>
      </c>
      <c r="I21" t="s">
        <v>82</v>
      </c>
      <c r="J21" t="s">
        <v>82</v>
      </c>
      <c r="K21" t="s">
        <v>84</v>
      </c>
      <c r="L21" s="10">
        <v>333.33</v>
      </c>
      <c r="M21" s="10">
        <v>66.67</v>
      </c>
      <c r="N21" s="10">
        <v>400</v>
      </c>
      <c r="O21" s="10">
        <v>333.33</v>
      </c>
      <c r="P21" t="s">
        <v>62</v>
      </c>
      <c r="Q21" t="s">
        <v>62</v>
      </c>
      <c r="R21" t="s">
        <v>85</v>
      </c>
      <c r="S21" t="s">
        <v>86</v>
      </c>
      <c r="T21" t="s">
        <v>59</v>
      </c>
      <c r="U21" t="s">
        <v>87</v>
      </c>
      <c r="V21" t="s">
        <v>88</v>
      </c>
      <c r="W21" t="s">
        <v>68</v>
      </c>
      <c r="X21" t="s">
        <v>69</v>
      </c>
      <c r="Y21" t="s">
        <v>59</v>
      </c>
      <c r="Z21" t="s">
        <v>70</v>
      </c>
      <c r="AA21" t="s">
        <v>70</v>
      </c>
      <c r="AB21" t="s">
        <v>71</v>
      </c>
      <c r="AC21" t="str">
        <f t="shared" si="0"/>
        <v>IND - Qualiac</v>
      </c>
      <c r="AD21" t="s">
        <v>68</v>
      </c>
      <c r="AE21" t="s">
        <v>133</v>
      </c>
      <c r="AF21" t="str">
        <f t="shared" si="1"/>
        <v>D - Déductible</v>
      </c>
      <c r="AG21" t="s">
        <v>69</v>
      </c>
      <c r="AH21" t="s">
        <v>74</v>
      </c>
      <c r="AI21" t="str">
        <f t="shared" si="2"/>
        <v>5100 - Encaissement 20%</v>
      </c>
      <c r="AJ21" t="s">
        <v>75</v>
      </c>
      <c r="AK21" t="s">
        <v>76</v>
      </c>
      <c r="AL21" t="s">
        <v>77</v>
      </c>
      <c r="AM21" t="s">
        <v>78</v>
      </c>
      <c r="AN21" t="s">
        <v>79</v>
      </c>
    </row>
    <row r="22" spans="1:40" x14ac:dyDescent="0.25">
      <c r="A22" t="s">
        <v>68</v>
      </c>
      <c r="B22" t="s">
        <v>56</v>
      </c>
      <c r="C22" t="s">
        <v>57</v>
      </c>
      <c r="D22" t="s">
        <v>137</v>
      </c>
      <c r="E22" t="s">
        <v>59</v>
      </c>
      <c r="F22" t="s">
        <v>138</v>
      </c>
      <c r="G22" t="s">
        <v>59</v>
      </c>
      <c r="H22" t="s">
        <v>59</v>
      </c>
      <c r="J22" t="s">
        <v>138</v>
      </c>
      <c r="K22" t="s">
        <v>84</v>
      </c>
      <c r="L22" s="10">
        <v>41</v>
      </c>
      <c r="M22" s="10">
        <v>8.1999999999999993</v>
      </c>
      <c r="N22" s="10">
        <v>49.2</v>
      </c>
      <c r="O22" s="10">
        <v>41</v>
      </c>
      <c r="P22" t="s">
        <v>62</v>
      </c>
      <c r="Q22" t="s">
        <v>62</v>
      </c>
      <c r="R22" t="s">
        <v>85</v>
      </c>
      <c r="S22" t="s">
        <v>86</v>
      </c>
      <c r="T22" t="s">
        <v>59</v>
      </c>
      <c r="U22" t="s">
        <v>87</v>
      </c>
      <c r="V22" t="s">
        <v>88</v>
      </c>
      <c r="W22" t="s">
        <v>68</v>
      </c>
      <c r="X22" t="s">
        <v>92</v>
      </c>
      <c r="Y22" t="s">
        <v>59</v>
      </c>
      <c r="Z22" t="s">
        <v>70</v>
      </c>
      <c r="AA22" t="s">
        <v>70</v>
      </c>
      <c r="AB22" t="s">
        <v>71</v>
      </c>
      <c r="AC22" t="str">
        <f t="shared" si="0"/>
        <v>IND - Qualiac</v>
      </c>
      <c r="AD22" t="s">
        <v>68</v>
      </c>
      <c r="AE22" t="s">
        <v>133</v>
      </c>
      <c r="AF22" t="str">
        <f t="shared" si="1"/>
        <v>D - Déductible</v>
      </c>
      <c r="AG22" t="s">
        <v>92</v>
      </c>
      <c r="AH22" t="s">
        <v>93</v>
      </c>
      <c r="AI22" t="str">
        <f t="shared" si="2"/>
        <v>5101 - Débit 20% cpt att.</v>
      </c>
      <c r="AJ22" t="s">
        <v>75</v>
      </c>
      <c r="AK22" t="s">
        <v>76</v>
      </c>
      <c r="AL22" t="s">
        <v>77</v>
      </c>
      <c r="AM22" t="s">
        <v>78</v>
      </c>
      <c r="AN22" t="s">
        <v>79</v>
      </c>
    </row>
    <row r="23" spans="1:40" x14ac:dyDescent="0.25">
      <c r="A23" t="s">
        <v>68</v>
      </c>
      <c r="B23" t="s">
        <v>56</v>
      </c>
      <c r="C23" t="s">
        <v>57</v>
      </c>
      <c r="D23" t="s">
        <v>139</v>
      </c>
      <c r="E23" t="s">
        <v>59</v>
      </c>
      <c r="F23" t="s">
        <v>140</v>
      </c>
      <c r="G23" t="s">
        <v>59</v>
      </c>
      <c r="H23" t="s">
        <v>59</v>
      </c>
      <c r="J23" t="s">
        <v>140</v>
      </c>
      <c r="K23" t="s">
        <v>84</v>
      </c>
      <c r="L23" s="10">
        <v>4152</v>
      </c>
      <c r="M23" s="10">
        <v>830.4</v>
      </c>
      <c r="N23" s="10">
        <v>4982.3999999999996</v>
      </c>
      <c r="O23" s="10">
        <v>4152</v>
      </c>
      <c r="P23" t="s">
        <v>62</v>
      </c>
      <c r="Q23" t="s">
        <v>62</v>
      </c>
      <c r="R23" t="s">
        <v>85</v>
      </c>
      <c r="S23" t="s">
        <v>86</v>
      </c>
      <c r="T23" t="s">
        <v>59</v>
      </c>
      <c r="U23" t="s">
        <v>87</v>
      </c>
      <c r="V23" t="s">
        <v>88</v>
      </c>
      <c r="W23" t="s">
        <v>68</v>
      </c>
      <c r="X23" t="s">
        <v>92</v>
      </c>
      <c r="Y23" t="s">
        <v>59</v>
      </c>
      <c r="Z23" t="s">
        <v>70</v>
      </c>
      <c r="AA23" t="s">
        <v>70</v>
      </c>
      <c r="AB23" t="s">
        <v>71</v>
      </c>
      <c r="AC23" t="str">
        <f t="shared" si="0"/>
        <v>IND - Qualiac</v>
      </c>
      <c r="AD23" t="s">
        <v>68</v>
      </c>
      <c r="AE23" t="s">
        <v>133</v>
      </c>
      <c r="AF23" t="str">
        <f t="shared" si="1"/>
        <v>D - Déductible</v>
      </c>
      <c r="AG23" t="s">
        <v>92</v>
      </c>
      <c r="AH23" t="s">
        <v>93</v>
      </c>
      <c r="AI23" t="str">
        <f t="shared" si="2"/>
        <v>5101 - Débit 20% cpt att.</v>
      </c>
      <c r="AJ23" t="s">
        <v>75</v>
      </c>
      <c r="AK23" t="s">
        <v>76</v>
      </c>
      <c r="AL23" t="s">
        <v>77</v>
      </c>
      <c r="AM23" t="s">
        <v>78</v>
      </c>
      <c r="AN23" t="s">
        <v>79</v>
      </c>
    </row>
    <row r="24" spans="1:40" x14ac:dyDescent="0.25">
      <c r="A24" t="s">
        <v>68</v>
      </c>
      <c r="B24" t="s">
        <v>56</v>
      </c>
      <c r="C24" t="s">
        <v>57</v>
      </c>
      <c r="D24" t="s">
        <v>103</v>
      </c>
      <c r="E24" t="s">
        <v>104</v>
      </c>
      <c r="F24" t="s">
        <v>105</v>
      </c>
      <c r="G24" t="s">
        <v>59</v>
      </c>
      <c r="H24" t="s">
        <v>59</v>
      </c>
      <c r="J24" t="s">
        <v>105</v>
      </c>
      <c r="K24" t="s">
        <v>105</v>
      </c>
      <c r="L24" s="10">
        <v>27</v>
      </c>
      <c r="M24" s="10">
        <v>5.4</v>
      </c>
      <c r="N24" s="10">
        <v>32.4</v>
      </c>
      <c r="O24" s="10">
        <v>27</v>
      </c>
      <c r="P24" t="s">
        <v>62</v>
      </c>
      <c r="Q24" t="s">
        <v>62</v>
      </c>
      <c r="R24" t="s">
        <v>85</v>
      </c>
      <c r="S24" t="s">
        <v>86</v>
      </c>
      <c r="T24" t="s">
        <v>59</v>
      </c>
      <c r="U24" t="s">
        <v>87</v>
      </c>
      <c r="V24" t="s">
        <v>88</v>
      </c>
      <c r="W24" t="s">
        <v>68</v>
      </c>
      <c r="X24" t="s">
        <v>92</v>
      </c>
      <c r="Y24" t="s">
        <v>59</v>
      </c>
      <c r="Z24" t="s">
        <v>70</v>
      </c>
      <c r="AA24" t="s">
        <v>70</v>
      </c>
      <c r="AB24" t="s">
        <v>71</v>
      </c>
      <c r="AC24" t="str">
        <f t="shared" si="0"/>
        <v>IND - Qualiac</v>
      </c>
      <c r="AD24" t="s">
        <v>68</v>
      </c>
      <c r="AE24" t="s">
        <v>133</v>
      </c>
      <c r="AF24" t="str">
        <f t="shared" si="1"/>
        <v>D - Déductible</v>
      </c>
      <c r="AG24" t="s">
        <v>92</v>
      </c>
      <c r="AH24" t="s">
        <v>93</v>
      </c>
      <c r="AI24" t="str">
        <f t="shared" si="2"/>
        <v>5101 - Débit 20% cpt att.</v>
      </c>
      <c r="AJ24" t="s">
        <v>75</v>
      </c>
      <c r="AK24" t="s">
        <v>76</v>
      </c>
      <c r="AL24" t="s">
        <v>77</v>
      </c>
      <c r="AM24" t="s">
        <v>78</v>
      </c>
      <c r="AN24" t="s">
        <v>79</v>
      </c>
    </row>
    <row r="25" spans="1:40" x14ac:dyDescent="0.25">
      <c r="A25" t="s">
        <v>68</v>
      </c>
      <c r="B25" t="s">
        <v>56</v>
      </c>
      <c r="C25" t="s">
        <v>141</v>
      </c>
      <c r="D25" t="s">
        <v>142</v>
      </c>
      <c r="E25" t="s">
        <v>59</v>
      </c>
      <c r="F25" t="s">
        <v>143</v>
      </c>
      <c r="G25" t="s">
        <v>59</v>
      </c>
      <c r="H25" t="s">
        <v>59</v>
      </c>
      <c r="J25" t="s">
        <v>143</v>
      </c>
      <c r="K25" t="s">
        <v>84</v>
      </c>
      <c r="L25" s="10">
        <v>485</v>
      </c>
      <c r="M25" s="10">
        <v>97</v>
      </c>
      <c r="N25" s="10">
        <v>582</v>
      </c>
      <c r="O25" s="10">
        <v>485</v>
      </c>
      <c r="P25" t="s">
        <v>144</v>
      </c>
      <c r="Q25" t="s">
        <v>144</v>
      </c>
      <c r="R25" t="s">
        <v>145</v>
      </c>
      <c r="S25" t="s">
        <v>146</v>
      </c>
      <c r="T25" t="s">
        <v>147</v>
      </c>
      <c r="U25" t="s">
        <v>148</v>
      </c>
      <c r="V25" t="s">
        <v>149</v>
      </c>
      <c r="W25" t="s">
        <v>68</v>
      </c>
      <c r="X25" t="s">
        <v>92</v>
      </c>
      <c r="Y25" t="s">
        <v>59</v>
      </c>
      <c r="Z25" t="s">
        <v>70</v>
      </c>
      <c r="AA25" t="s">
        <v>70</v>
      </c>
      <c r="AB25" t="s">
        <v>71</v>
      </c>
      <c r="AC25" t="str">
        <f t="shared" si="0"/>
        <v>IND - Qualiac</v>
      </c>
      <c r="AD25" t="s">
        <v>68</v>
      </c>
      <c r="AE25" t="s">
        <v>133</v>
      </c>
      <c r="AF25" t="str">
        <f t="shared" si="1"/>
        <v>D - Déductible</v>
      </c>
      <c r="AG25" t="s">
        <v>92</v>
      </c>
      <c r="AH25" t="s">
        <v>93</v>
      </c>
      <c r="AI25" t="str">
        <f t="shared" si="2"/>
        <v>5101 - Débit 20% cpt att.</v>
      </c>
      <c r="AJ25" t="s">
        <v>75</v>
      </c>
      <c r="AK25" t="s">
        <v>76</v>
      </c>
      <c r="AL25" t="s">
        <v>77</v>
      </c>
      <c r="AM25" t="s">
        <v>78</v>
      </c>
      <c r="AN25" t="s">
        <v>79</v>
      </c>
    </row>
    <row r="26" spans="1:40" x14ac:dyDescent="0.25">
      <c r="A26" t="s">
        <v>68</v>
      </c>
      <c r="B26" t="s">
        <v>56</v>
      </c>
      <c r="C26" t="s">
        <v>57</v>
      </c>
      <c r="D26" t="s">
        <v>150</v>
      </c>
      <c r="E26" t="s">
        <v>59</v>
      </c>
      <c r="F26" t="s">
        <v>151</v>
      </c>
      <c r="G26" t="s">
        <v>59</v>
      </c>
      <c r="H26" t="s">
        <v>59</v>
      </c>
      <c r="J26" t="s">
        <v>151</v>
      </c>
      <c r="K26" t="s">
        <v>151</v>
      </c>
      <c r="L26" s="10">
        <v>458.26</v>
      </c>
      <c r="M26" s="10">
        <v>91.65</v>
      </c>
      <c r="N26" s="10">
        <v>549.91</v>
      </c>
      <c r="O26" s="10">
        <v>458.26</v>
      </c>
      <c r="P26" t="s">
        <v>62</v>
      </c>
      <c r="Q26" t="s">
        <v>62</v>
      </c>
      <c r="R26" t="s">
        <v>85</v>
      </c>
      <c r="S26" t="s">
        <v>86</v>
      </c>
      <c r="T26" t="s">
        <v>59</v>
      </c>
      <c r="U26" t="s">
        <v>87</v>
      </c>
      <c r="V26" t="s">
        <v>88</v>
      </c>
      <c r="W26" t="s">
        <v>68</v>
      </c>
      <c r="X26" t="s">
        <v>92</v>
      </c>
      <c r="Y26" t="s">
        <v>59</v>
      </c>
      <c r="Z26" t="s">
        <v>70</v>
      </c>
      <c r="AA26" t="s">
        <v>70</v>
      </c>
      <c r="AB26" t="s">
        <v>71</v>
      </c>
      <c r="AC26" t="str">
        <f t="shared" si="0"/>
        <v>IND - Qualiac</v>
      </c>
      <c r="AD26" t="s">
        <v>68</v>
      </c>
      <c r="AE26" t="s">
        <v>133</v>
      </c>
      <c r="AF26" t="str">
        <f t="shared" si="1"/>
        <v>D - Déductible</v>
      </c>
      <c r="AG26" t="s">
        <v>92</v>
      </c>
      <c r="AH26" t="s">
        <v>93</v>
      </c>
      <c r="AI26" t="str">
        <f t="shared" si="2"/>
        <v>5101 - Débit 20% cpt att.</v>
      </c>
      <c r="AJ26" t="s">
        <v>75</v>
      </c>
      <c r="AK26" t="s">
        <v>76</v>
      </c>
      <c r="AL26" t="s">
        <v>77</v>
      </c>
      <c r="AM26" t="s">
        <v>78</v>
      </c>
      <c r="AN26" t="s">
        <v>79</v>
      </c>
    </row>
    <row r="27" spans="1:40" x14ac:dyDescent="0.25">
      <c r="A27" t="s">
        <v>68</v>
      </c>
      <c r="B27" t="s">
        <v>56</v>
      </c>
      <c r="C27" t="s">
        <v>57</v>
      </c>
      <c r="D27" t="s">
        <v>152</v>
      </c>
      <c r="E27" t="s">
        <v>59</v>
      </c>
      <c r="F27" t="s">
        <v>117</v>
      </c>
      <c r="G27" t="s">
        <v>59</v>
      </c>
      <c r="H27" t="s">
        <v>59</v>
      </c>
      <c r="J27" t="s">
        <v>117</v>
      </c>
      <c r="K27" t="s">
        <v>117</v>
      </c>
      <c r="L27" s="10">
        <v>451.12</v>
      </c>
      <c r="M27" s="10">
        <v>90.22</v>
      </c>
      <c r="N27" s="10">
        <v>541.34</v>
      </c>
      <c r="O27" s="10">
        <v>451.12</v>
      </c>
      <c r="P27" t="s">
        <v>62</v>
      </c>
      <c r="Q27" t="s">
        <v>62</v>
      </c>
      <c r="R27" t="s">
        <v>85</v>
      </c>
      <c r="S27" t="s">
        <v>86</v>
      </c>
      <c r="T27" t="s">
        <v>59</v>
      </c>
      <c r="U27" t="s">
        <v>87</v>
      </c>
      <c r="V27" t="s">
        <v>88</v>
      </c>
      <c r="W27" t="s">
        <v>68</v>
      </c>
      <c r="X27" t="s">
        <v>92</v>
      </c>
      <c r="Y27" t="s">
        <v>59</v>
      </c>
      <c r="Z27" t="s">
        <v>70</v>
      </c>
      <c r="AA27" t="s">
        <v>70</v>
      </c>
      <c r="AB27" t="s">
        <v>71</v>
      </c>
      <c r="AC27" t="str">
        <f t="shared" si="0"/>
        <v>IND - Qualiac</v>
      </c>
      <c r="AD27" t="s">
        <v>68</v>
      </c>
      <c r="AE27" t="s">
        <v>133</v>
      </c>
      <c r="AF27" t="str">
        <f t="shared" si="1"/>
        <v>D - Déductible</v>
      </c>
      <c r="AG27" t="s">
        <v>92</v>
      </c>
      <c r="AH27" t="s">
        <v>93</v>
      </c>
      <c r="AI27" t="str">
        <f t="shared" si="2"/>
        <v>5101 - Débit 20% cpt att.</v>
      </c>
      <c r="AJ27" t="s">
        <v>75</v>
      </c>
      <c r="AK27" t="s">
        <v>76</v>
      </c>
      <c r="AL27" t="s">
        <v>77</v>
      </c>
      <c r="AM27" t="s">
        <v>78</v>
      </c>
      <c r="AN27" t="s">
        <v>79</v>
      </c>
    </row>
    <row r="28" spans="1:40" x14ac:dyDescent="0.25">
      <c r="A28" t="s">
        <v>68</v>
      </c>
      <c r="B28" t="s">
        <v>56</v>
      </c>
      <c r="C28" t="s">
        <v>57</v>
      </c>
      <c r="D28" t="s">
        <v>153</v>
      </c>
      <c r="E28" t="s">
        <v>59</v>
      </c>
      <c r="F28" t="s">
        <v>154</v>
      </c>
      <c r="G28" t="s">
        <v>59</v>
      </c>
      <c r="H28" t="s">
        <v>59</v>
      </c>
      <c r="J28" t="s">
        <v>154</v>
      </c>
      <c r="K28" t="s">
        <v>154</v>
      </c>
      <c r="L28" s="10">
        <v>400</v>
      </c>
      <c r="M28" s="10">
        <v>80</v>
      </c>
      <c r="N28" s="10">
        <v>480</v>
      </c>
      <c r="O28" s="10">
        <v>400</v>
      </c>
      <c r="P28" t="s">
        <v>62</v>
      </c>
      <c r="Q28" t="s">
        <v>62</v>
      </c>
      <c r="R28" t="s">
        <v>85</v>
      </c>
      <c r="S28" t="s">
        <v>86</v>
      </c>
      <c r="T28" t="s">
        <v>59</v>
      </c>
      <c r="U28" t="s">
        <v>87</v>
      </c>
      <c r="V28" t="s">
        <v>88</v>
      </c>
      <c r="W28" t="s">
        <v>68</v>
      </c>
      <c r="X28" t="s">
        <v>92</v>
      </c>
      <c r="Y28" t="s">
        <v>59</v>
      </c>
      <c r="Z28" t="s">
        <v>70</v>
      </c>
      <c r="AA28" t="s">
        <v>70</v>
      </c>
      <c r="AB28" t="s">
        <v>71</v>
      </c>
      <c r="AC28" t="str">
        <f t="shared" si="0"/>
        <v>IND - Qualiac</v>
      </c>
      <c r="AD28" t="s">
        <v>68</v>
      </c>
      <c r="AE28" t="s">
        <v>133</v>
      </c>
      <c r="AF28" t="str">
        <f t="shared" si="1"/>
        <v>D - Déductible</v>
      </c>
      <c r="AG28" t="s">
        <v>92</v>
      </c>
      <c r="AH28" t="s">
        <v>93</v>
      </c>
      <c r="AI28" t="str">
        <f t="shared" si="2"/>
        <v>5101 - Débit 20% cpt att.</v>
      </c>
      <c r="AJ28" t="s">
        <v>75</v>
      </c>
      <c r="AK28" t="s">
        <v>76</v>
      </c>
      <c r="AL28" t="s">
        <v>77</v>
      </c>
      <c r="AM28" t="s">
        <v>78</v>
      </c>
      <c r="AN28" t="s">
        <v>79</v>
      </c>
    </row>
    <row r="29" spans="1:40" x14ac:dyDescent="0.25">
      <c r="A29" t="s">
        <v>68</v>
      </c>
      <c r="B29" t="s">
        <v>56</v>
      </c>
      <c r="C29" t="s">
        <v>106</v>
      </c>
      <c r="D29" t="s">
        <v>107</v>
      </c>
      <c r="E29" t="s">
        <v>108</v>
      </c>
      <c r="F29" t="s">
        <v>105</v>
      </c>
      <c r="G29" t="s">
        <v>59</v>
      </c>
      <c r="H29" t="s">
        <v>59</v>
      </c>
      <c r="J29" t="s">
        <v>105</v>
      </c>
      <c r="K29" t="s">
        <v>105</v>
      </c>
      <c r="L29" s="10">
        <v>100</v>
      </c>
      <c r="M29" s="10">
        <v>20</v>
      </c>
      <c r="N29" s="10">
        <v>120</v>
      </c>
      <c r="O29" s="10">
        <v>100</v>
      </c>
      <c r="P29" t="s">
        <v>109</v>
      </c>
      <c r="Q29" t="s">
        <v>109</v>
      </c>
      <c r="R29" t="s">
        <v>110</v>
      </c>
      <c r="S29" t="s">
        <v>59</v>
      </c>
      <c r="T29" t="s">
        <v>59</v>
      </c>
      <c r="U29" t="s">
        <v>111</v>
      </c>
      <c r="V29" t="s">
        <v>112</v>
      </c>
      <c r="W29" t="s">
        <v>68</v>
      </c>
      <c r="X29" t="s">
        <v>92</v>
      </c>
      <c r="Y29" t="s">
        <v>59</v>
      </c>
      <c r="Z29" t="s">
        <v>70</v>
      </c>
      <c r="AA29" t="s">
        <v>70</v>
      </c>
      <c r="AB29" t="s">
        <v>71</v>
      </c>
      <c r="AC29" t="str">
        <f t="shared" si="0"/>
        <v>IND - Qualiac</v>
      </c>
      <c r="AD29" t="s">
        <v>68</v>
      </c>
      <c r="AE29" t="s">
        <v>133</v>
      </c>
      <c r="AF29" t="str">
        <f t="shared" si="1"/>
        <v>D - Déductible</v>
      </c>
      <c r="AG29" t="s">
        <v>92</v>
      </c>
      <c r="AH29" t="s">
        <v>93</v>
      </c>
      <c r="AI29" t="str">
        <f t="shared" si="2"/>
        <v>5101 - Débit 20% cpt att.</v>
      </c>
      <c r="AJ29" t="s">
        <v>75</v>
      </c>
      <c r="AK29" t="s">
        <v>76</v>
      </c>
      <c r="AL29" t="s">
        <v>77</v>
      </c>
      <c r="AM29" t="s">
        <v>78</v>
      </c>
      <c r="AN29" t="s">
        <v>79</v>
      </c>
    </row>
    <row r="30" spans="1:40" x14ac:dyDescent="0.25">
      <c r="A30" t="s">
        <v>68</v>
      </c>
      <c r="B30" t="s">
        <v>56</v>
      </c>
      <c r="C30" t="s">
        <v>57</v>
      </c>
      <c r="D30" t="s">
        <v>113</v>
      </c>
      <c r="E30" t="s">
        <v>108</v>
      </c>
      <c r="F30" t="s">
        <v>105</v>
      </c>
      <c r="G30" t="s">
        <v>59</v>
      </c>
      <c r="H30" t="s">
        <v>59</v>
      </c>
      <c r="J30" t="s">
        <v>105</v>
      </c>
      <c r="K30" t="s">
        <v>105</v>
      </c>
      <c r="L30" s="10">
        <v>2700</v>
      </c>
      <c r="M30" s="10">
        <v>540</v>
      </c>
      <c r="N30" s="10">
        <v>3240</v>
      </c>
      <c r="O30" s="10">
        <v>2700</v>
      </c>
      <c r="P30" t="s">
        <v>62</v>
      </c>
      <c r="Q30" t="s">
        <v>62</v>
      </c>
      <c r="R30" t="s">
        <v>85</v>
      </c>
      <c r="S30" t="s">
        <v>86</v>
      </c>
      <c r="T30" t="s">
        <v>59</v>
      </c>
      <c r="U30" t="s">
        <v>87</v>
      </c>
      <c r="V30" t="s">
        <v>88</v>
      </c>
      <c r="W30" t="s">
        <v>68</v>
      </c>
      <c r="X30" t="s">
        <v>92</v>
      </c>
      <c r="Y30" t="s">
        <v>59</v>
      </c>
      <c r="Z30" t="s">
        <v>70</v>
      </c>
      <c r="AA30" t="s">
        <v>70</v>
      </c>
      <c r="AB30" t="s">
        <v>71</v>
      </c>
      <c r="AC30" t="str">
        <f t="shared" si="0"/>
        <v>IND - Qualiac</v>
      </c>
      <c r="AD30" t="s">
        <v>68</v>
      </c>
      <c r="AE30" t="s">
        <v>133</v>
      </c>
      <c r="AF30" t="str">
        <f t="shared" si="1"/>
        <v>D - Déductible</v>
      </c>
      <c r="AG30" t="s">
        <v>92</v>
      </c>
      <c r="AH30" t="s">
        <v>93</v>
      </c>
      <c r="AI30" t="str">
        <f t="shared" si="2"/>
        <v>5101 - Débit 20% cpt att.</v>
      </c>
      <c r="AJ30" t="s">
        <v>75</v>
      </c>
      <c r="AK30" t="s">
        <v>76</v>
      </c>
      <c r="AL30" t="s">
        <v>77</v>
      </c>
      <c r="AM30" t="s">
        <v>78</v>
      </c>
      <c r="AN30" t="s">
        <v>79</v>
      </c>
    </row>
    <row r="31" spans="1:40" x14ac:dyDescent="0.25">
      <c r="A31" t="s">
        <v>68</v>
      </c>
      <c r="B31" t="s">
        <v>56</v>
      </c>
      <c r="C31" t="s">
        <v>57</v>
      </c>
      <c r="D31" t="s">
        <v>114</v>
      </c>
      <c r="E31" t="s">
        <v>108</v>
      </c>
      <c r="F31" t="s">
        <v>105</v>
      </c>
      <c r="G31" t="s">
        <v>59</v>
      </c>
      <c r="H31" t="s">
        <v>59</v>
      </c>
      <c r="J31" t="s">
        <v>105</v>
      </c>
      <c r="K31" t="s">
        <v>105</v>
      </c>
      <c r="L31" s="10">
        <v>88</v>
      </c>
      <c r="M31" s="10">
        <v>17.600000000000001</v>
      </c>
      <c r="N31" s="10">
        <v>105.6</v>
      </c>
      <c r="O31" s="10">
        <v>88</v>
      </c>
      <c r="P31" t="s">
        <v>62</v>
      </c>
      <c r="Q31" t="s">
        <v>62</v>
      </c>
      <c r="R31" t="s">
        <v>85</v>
      </c>
      <c r="S31" t="s">
        <v>86</v>
      </c>
      <c r="T31" t="s">
        <v>59</v>
      </c>
      <c r="U31" t="s">
        <v>87</v>
      </c>
      <c r="V31" t="s">
        <v>88</v>
      </c>
      <c r="W31" t="s">
        <v>68</v>
      </c>
      <c r="X31" t="s">
        <v>92</v>
      </c>
      <c r="Y31" t="s">
        <v>59</v>
      </c>
      <c r="Z31" t="s">
        <v>70</v>
      </c>
      <c r="AA31" t="s">
        <v>70</v>
      </c>
      <c r="AB31" t="s">
        <v>71</v>
      </c>
      <c r="AC31" t="str">
        <f t="shared" si="0"/>
        <v>IND - Qualiac</v>
      </c>
      <c r="AD31" t="s">
        <v>68</v>
      </c>
      <c r="AE31" t="s">
        <v>133</v>
      </c>
      <c r="AF31" t="str">
        <f t="shared" si="1"/>
        <v>D - Déductible</v>
      </c>
      <c r="AG31" t="s">
        <v>92</v>
      </c>
      <c r="AH31" t="s">
        <v>93</v>
      </c>
      <c r="AI31" t="str">
        <f t="shared" si="2"/>
        <v>5101 - Débit 20% cpt att.</v>
      </c>
      <c r="AJ31" t="s">
        <v>75</v>
      </c>
      <c r="AK31" t="s">
        <v>76</v>
      </c>
      <c r="AL31" t="s">
        <v>77</v>
      </c>
      <c r="AM31" t="s">
        <v>78</v>
      </c>
      <c r="AN31" t="s">
        <v>79</v>
      </c>
    </row>
    <row r="32" spans="1:40" x14ac:dyDescent="0.25">
      <c r="A32" t="s">
        <v>68</v>
      </c>
      <c r="B32" t="s">
        <v>56</v>
      </c>
      <c r="C32" t="s">
        <v>106</v>
      </c>
      <c r="D32" t="s">
        <v>115</v>
      </c>
      <c r="E32" t="s">
        <v>108</v>
      </c>
      <c r="F32" t="s">
        <v>105</v>
      </c>
      <c r="G32" t="s">
        <v>59</v>
      </c>
      <c r="H32" t="s">
        <v>59</v>
      </c>
      <c r="J32" t="s">
        <v>105</v>
      </c>
      <c r="K32" t="s">
        <v>105</v>
      </c>
      <c r="L32" s="10">
        <v>30</v>
      </c>
      <c r="M32" s="10">
        <v>6</v>
      </c>
      <c r="N32" s="10">
        <v>36</v>
      </c>
      <c r="O32" s="10">
        <v>30</v>
      </c>
      <c r="P32" t="s">
        <v>109</v>
      </c>
      <c r="Q32" t="s">
        <v>109</v>
      </c>
      <c r="R32" t="s">
        <v>110</v>
      </c>
      <c r="S32" t="s">
        <v>59</v>
      </c>
      <c r="T32" t="s">
        <v>59</v>
      </c>
      <c r="U32" t="s">
        <v>111</v>
      </c>
      <c r="V32" t="s">
        <v>112</v>
      </c>
      <c r="W32" t="s">
        <v>68</v>
      </c>
      <c r="X32" t="s">
        <v>92</v>
      </c>
      <c r="Y32" t="s">
        <v>59</v>
      </c>
      <c r="Z32" t="s">
        <v>70</v>
      </c>
      <c r="AA32" t="s">
        <v>70</v>
      </c>
      <c r="AB32" t="s">
        <v>71</v>
      </c>
      <c r="AC32" t="str">
        <f t="shared" si="0"/>
        <v>IND - Qualiac</v>
      </c>
      <c r="AD32" t="s">
        <v>68</v>
      </c>
      <c r="AE32" t="s">
        <v>133</v>
      </c>
      <c r="AF32" t="str">
        <f t="shared" si="1"/>
        <v>D - Déductible</v>
      </c>
      <c r="AG32" t="s">
        <v>92</v>
      </c>
      <c r="AH32" t="s">
        <v>93</v>
      </c>
      <c r="AI32" t="str">
        <f t="shared" si="2"/>
        <v>5101 - Débit 20% cpt att.</v>
      </c>
      <c r="AJ32" t="s">
        <v>75</v>
      </c>
      <c r="AK32" t="s">
        <v>76</v>
      </c>
      <c r="AL32" t="s">
        <v>77</v>
      </c>
      <c r="AM32" t="s">
        <v>78</v>
      </c>
      <c r="AN32" t="s">
        <v>79</v>
      </c>
    </row>
    <row r="33" spans="1:40" x14ac:dyDescent="0.25">
      <c r="A33" t="s">
        <v>68</v>
      </c>
      <c r="B33" t="s">
        <v>56</v>
      </c>
      <c r="C33" t="s">
        <v>106</v>
      </c>
      <c r="D33" t="s">
        <v>116</v>
      </c>
      <c r="E33" t="s">
        <v>108</v>
      </c>
      <c r="F33" t="s">
        <v>117</v>
      </c>
      <c r="G33" t="s">
        <v>59</v>
      </c>
      <c r="H33" t="s">
        <v>59</v>
      </c>
      <c r="J33" t="s">
        <v>117</v>
      </c>
      <c r="K33" t="s">
        <v>117</v>
      </c>
      <c r="L33" s="10">
        <v>782.36</v>
      </c>
      <c r="M33" s="10">
        <v>156.47</v>
      </c>
      <c r="N33" s="10">
        <v>938.83</v>
      </c>
      <c r="O33" s="10">
        <v>782.36</v>
      </c>
      <c r="P33" t="s">
        <v>109</v>
      </c>
      <c r="Q33" t="s">
        <v>109</v>
      </c>
      <c r="R33" t="s">
        <v>110</v>
      </c>
      <c r="S33" t="s">
        <v>59</v>
      </c>
      <c r="T33" t="s">
        <v>59</v>
      </c>
      <c r="U33" t="s">
        <v>111</v>
      </c>
      <c r="V33" t="s">
        <v>112</v>
      </c>
      <c r="W33" t="s">
        <v>68</v>
      </c>
      <c r="X33" t="s">
        <v>92</v>
      </c>
      <c r="Y33" t="s">
        <v>59</v>
      </c>
      <c r="Z33" t="s">
        <v>70</v>
      </c>
      <c r="AA33" t="s">
        <v>70</v>
      </c>
      <c r="AB33" t="s">
        <v>71</v>
      </c>
      <c r="AC33" t="str">
        <f t="shared" si="0"/>
        <v>IND - Qualiac</v>
      </c>
      <c r="AD33" t="s">
        <v>68</v>
      </c>
      <c r="AE33" t="s">
        <v>133</v>
      </c>
      <c r="AF33" t="str">
        <f t="shared" si="1"/>
        <v>D - Déductible</v>
      </c>
      <c r="AG33" t="s">
        <v>92</v>
      </c>
      <c r="AH33" t="s">
        <v>93</v>
      </c>
      <c r="AI33" t="str">
        <f t="shared" si="2"/>
        <v>5101 - Débit 20% cpt att.</v>
      </c>
      <c r="AJ33" t="s">
        <v>75</v>
      </c>
      <c r="AK33" t="s">
        <v>76</v>
      </c>
      <c r="AL33" t="s">
        <v>77</v>
      </c>
      <c r="AM33" t="s">
        <v>78</v>
      </c>
      <c r="AN33" t="s">
        <v>79</v>
      </c>
    </row>
    <row r="34" spans="1:40" x14ac:dyDescent="0.25">
      <c r="A34" t="s">
        <v>68</v>
      </c>
      <c r="B34" t="s">
        <v>56</v>
      </c>
      <c r="C34" t="s">
        <v>57</v>
      </c>
      <c r="D34" t="s">
        <v>155</v>
      </c>
      <c r="E34" t="s">
        <v>59</v>
      </c>
      <c r="F34" t="s">
        <v>105</v>
      </c>
      <c r="G34" t="s">
        <v>59</v>
      </c>
      <c r="H34" t="s">
        <v>59</v>
      </c>
      <c r="J34" t="s">
        <v>105</v>
      </c>
      <c r="K34" t="s">
        <v>105</v>
      </c>
      <c r="L34" s="10">
        <v>100.45</v>
      </c>
      <c r="M34" s="10">
        <v>20.09</v>
      </c>
      <c r="N34" s="10">
        <v>120.54</v>
      </c>
      <c r="O34" s="10">
        <v>100.45</v>
      </c>
      <c r="P34" t="s">
        <v>62</v>
      </c>
      <c r="Q34" t="s">
        <v>62</v>
      </c>
      <c r="R34" t="s">
        <v>85</v>
      </c>
      <c r="S34" t="s">
        <v>86</v>
      </c>
      <c r="T34" t="s">
        <v>59</v>
      </c>
      <c r="U34" t="s">
        <v>87</v>
      </c>
      <c r="V34" t="s">
        <v>88</v>
      </c>
      <c r="W34" t="s">
        <v>68</v>
      </c>
      <c r="X34" t="s">
        <v>92</v>
      </c>
      <c r="Y34" t="s">
        <v>59</v>
      </c>
      <c r="Z34" t="s">
        <v>70</v>
      </c>
      <c r="AA34" t="s">
        <v>70</v>
      </c>
      <c r="AB34" t="s">
        <v>71</v>
      </c>
      <c r="AC34" t="str">
        <f t="shared" si="0"/>
        <v>IND - Qualiac</v>
      </c>
      <c r="AD34" t="s">
        <v>68</v>
      </c>
      <c r="AE34" t="s">
        <v>133</v>
      </c>
      <c r="AF34" t="str">
        <f t="shared" si="1"/>
        <v>D - Déductible</v>
      </c>
      <c r="AG34" t="s">
        <v>92</v>
      </c>
      <c r="AH34" t="s">
        <v>93</v>
      </c>
      <c r="AI34" t="str">
        <f t="shared" si="2"/>
        <v>5101 - Débit 20% cpt att.</v>
      </c>
      <c r="AJ34" t="s">
        <v>75</v>
      </c>
      <c r="AK34" t="s">
        <v>76</v>
      </c>
      <c r="AL34" t="s">
        <v>77</v>
      </c>
      <c r="AM34" t="s">
        <v>78</v>
      </c>
      <c r="AN34" t="s">
        <v>79</v>
      </c>
    </row>
    <row r="35" spans="1:40" x14ac:dyDescent="0.25">
      <c r="A35" t="s">
        <v>68</v>
      </c>
      <c r="B35" t="s">
        <v>56</v>
      </c>
      <c r="C35" t="s">
        <v>57</v>
      </c>
      <c r="D35" t="s">
        <v>156</v>
      </c>
      <c r="E35" t="s">
        <v>59</v>
      </c>
      <c r="F35" t="s">
        <v>125</v>
      </c>
      <c r="G35" t="s">
        <v>59</v>
      </c>
      <c r="H35" t="s">
        <v>59</v>
      </c>
      <c r="J35" t="s">
        <v>125</v>
      </c>
      <c r="K35" t="s">
        <v>125</v>
      </c>
      <c r="L35" s="10">
        <v>1200</v>
      </c>
      <c r="M35" s="10">
        <v>0</v>
      </c>
      <c r="N35" s="10">
        <v>1200</v>
      </c>
      <c r="O35" s="10">
        <v>1000</v>
      </c>
      <c r="P35" t="s">
        <v>62</v>
      </c>
      <c r="Q35" t="s">
        <v>62</v>
      </c>
      <c r="R35" t="s">
        <v>85</v>
      </c>
      <c r="S35" t="s">
        <v>86</v>
      </c>
      <c r="T35" t="s">
        <v>59</v>
      </c>
      <c r="U35" t="s">
        <v>87</v>
      </c>
      <c r="V35" t="s">
        <v>88</v>
      </c>
      <c r="W35" t="s">
        <v>157</v>
      </c>
      <c r="X35" t="s">
        <v>158</v>
      </c>
      <c r="Y35" t="s">
        <v>59</v>
      </c>
      <c r="Z35" t="s">
        <v>70</v>
      </c>
      <c r="AA35" t="s">
        <v>70</v>
      </c>
      <c r="AB35" t="s">
        <v>71</v>
      </c>
      <c r="AC35" t="str">
        <f t="shared" si="0"/>
        <v>IND - Qualiac</v>
      </c>
      <c r="AD35" t="s">
        <v>68</v>
      </c>
      <c r="AE35" t="s">
        <v>133</v>
      </c>
      <c r="AF35" t="str">
        <f t="shared" si="1"/>
        <v>D - Déductible</v>
      </c>
      <c r="AG35" t="s">
        <v>158</v>
      </c>
      <c r="AH35" t="s">
        <v>159</v>
      </c>
      <c r="AI35" t="str">
        <f t="shared" si="2"/>
        <v>5103 - Débit 20% prorata P0</v>
      </c>
      <c r="AJ35" t="s">
        <v>75</v>
      </c>
      <c r="AK35" t="s">
        <v>76</v>
      </c>
      <c r="AL35" t="s">
        <v>77</v>
      </c>
      <c r="AM35" t="s">
        <v>78</v>
      </c>
      <c r="AN35" t="s">
        <v>79</v>
      </c>
    </row>
    <row r="36" spans="1:40" x14ac:dyDescent="0.25">
      <c r="A36" t="s">
        <v>55</v>
      </c>
      <c r="B36" t="s">
        <v>56</v>
      </c>
      <c r="C36" t="s">
        <v>57</v>
      </c>
      <c r="D36" t="s">
        <v>123</v>
      </c>
      <c r="E36" t="s">
        <v>124</v>
      </c>
      <c r="F36" t="s">
        <v>125</v>
      </c>
      <c r="G36" t="s">
        <v>59</v>
      </c>
      <c r="H36" t="s">
        <v>126</v>
      </c>
      <c r="I36" t="s">
        <v>125</v>
      </c>
      <c r="J36" t="s">
        <v>125</v>
      </c>
      <c r="K36" t="s">
        <v>125</v>
      </c>
      <c r="L36" s="10">
        <v>1000</v>
      </c>
      <c r="M36" s="10">
        <v>20</v>
      </c>
      <c r="N36" s="10">
        <v>1000</v>
      </c>
      <c r="O36" s="10">
        <v>1000</v>
      </c>
      <c r="P36" t="s">
        <v>62</v>
      </c>
      <c r="Q36" t="s">
        <v>62</v>
      </c>
      <c r="R36" t="s">
        <v>63</v>
      </c>
      <c r="S36" t="s">
        <v>64</v>
      </c>
      <c r="T36" t="s">
        <v>65</v>
      </c>
      <c r="U36" t="s">
        <v>66</v>
      </c>
      <c r="V36" t="s">
        <v>67</v>
      </c>
      <c r="W36" t="s">
        <v>127</v>
      </c>
      <c r="X36" t="s">
        <v>128</v>
      </c>
      <c r="Y36" t="s">
        <v>59</v>
      </c>
      <c r="Z36" t="s">
        <v>70</v>
      </c>
      <c r="AA36" t="s">
        <v>70</v>
      </c>
      <c r="AB36" t="s">
        <v>71</v>
      </c>
      <c r="AC36" t="str">
        <f t="shared" si="0"/>
        <v>IND - Qualiac</v>
      </c>
      <c r="AD36" t="s">
        <v>68</v>
      </c>
      <c r="AE36" t="s">
        <v>133</v>
      </c>
      <c r="AF36" t="str">
        <f t="shared" si="1"/>
        <v>D - Déductible</v>
      </c>
      <c r="AG36" t="s">
        <v>128</v>
      </c>
      <c r="AH36" t="s">
        <v>129</v>
      </c>
      <c r="AI36" t="str">
        <f t="shared" si="2"/>
        <v>5203 - Enc 20 intra</v>
      </c>
      <c r="AJ36" t="s">
        <v>75</v>
      </c>
      <c r="AK36" t="s">
        <v>76</v>
      </c>
      <c r="AL36" t="s">
        <v>77</v>
      </c>
      <c r="AM36" t="s">
        <v>78</v>
      </c>
      <c r="AN36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EADT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bfr. fresnel</dc:creator>
  <cp:keywords>SXSSF</cp:keywords>
  <cp:lastModifiedBy>pascal robert</cp:lastModifiedBy>
  <cp:lastPrinted>2018-03-26T09:34:13Z</cp:lastPrinted>
  <dcterms:created xsi:type="dcterms:W3CDTF">2018-03-12T13:11:21Z</dcterms:created>
  <dcterms:modified xsi:type="dcterms:W3CDTF">2018-03-28T06:51:38Z</dcterms:modified>
</cp:coreProperties>
</file>