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amo\editions\"/>
    </mc:Choice>
  </mc:AlternateContent>
  <bookViews>
    <workbookView xWindow="0" yWindow="0" windowWidth="25200" windowHeight="11985"/>
  </bookViews>
  <sheets>
    <sheet name="EAMACH" sheetId="3" r:id="rId1"/>
    <sheet name="Donnees" sheetId="2" r:id="rId2"/>
  </sheets>
  <calcPr calcId="152511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" i="3" l="1"/>
  <c r="B1" i="2"/>
  <c r="D1" i="2"/>
  <c r="F1" i="2"/>
  <c r="U1" i="3" l="1"/>
  <c r="T4" i="3" l="1"/>
  <c r="U4" i="3"/>
  <c r="O25" i="2"/>
  <c r="L25" i="2"/>
  <c r="I25" i="2"/>
  <c r="F25" i="2"/>
  <c r="C25" i="2"/>
  <c r="O24" i="2"/>
  <c r="L24" i="2"/>
  <c r="I24" i="2"/>
  <c r="F24" i="2"/>
  <c r="C24" i="2"/>
  <c r="O23" i="2"/>
  <c r="L23" i="2"/>
  <c r="I23" i="2"/>
  <c r="F23" i="2"/>
  <c r="C23" i="2"/>
  <c r="O22" i="2"/>
  <c r="L22" i="2"/>
  <c r="I22" i="2"/>
  <c r="F22" i="2"/>
  <c r="C22" i="2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<sst xmlns="http://schemas.openxmlformats.org/spreadsheetml/2006/main" count="733" uniqueCount="131">
  <si>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</si>
  <si>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</si>
  <si>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</si>
  <si>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</si>
  <si>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</si>
  <si>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</si>
  <si>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</si>
  <si>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</si>
  <si>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</si>
  <si>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</si>
  <si>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</si>
  <si>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</si>
  <si>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</si>
  <si>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</si>
  <si>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</si>
  <si>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</si>
  <si>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</si>
  <si>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</si>
  <si>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</si>
  <si>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</si>
  <si>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</si>
  <si>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</si>
  <si>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</si>
  <si>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</si>
  <si>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</si>
  <si>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</si>
  <si>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</si>
  <si>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</si>
  <si>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Base d'amortissement</t>
  </si>
  <si>
    <t>Date de mise en service</t>
  </si>
  <si>
    <t>Date d'arreté :</t>
  </si>
  <si>
    <t>Code traitement</t>
  </si>
  <si>
    <t>Valeur d'actif</t>
  </si>
  <si>
    <t>Date d'acquisition</t>
  </si>
  <si>
    <t>Étiquettes de lignes</t>
  </si>
  <si>
    <t>Total général</t>
  </si>
  <si>
    <t>Valeurs</t>
  </si>
  <si>
    <t>Somme de Base d'amortissement</t>
  </si>
  <si>
    <t>Somme de Valeur d'actif</t>
  </si>
  <si>
    <t>Intitulé réduit</t>
  </si>
  <si>
    <t>Taux</t>
  </si>
  <si>
    <t>Durée</t>
  </si>
  <si>
    <t>Date de cession</t>
  </si>
  <si>
    <t>Amortissement antérieurs</t>
  </si>
  <si>
    <t xml:space="preserve">Dotation exercice au </t>
  </si>
  <si>
    <t>VNC au</t>
  </si>
  <si>
    <t>Dérogatoire en cours</t>
  </si>
  <si>
    <t>Unité de durée</t>
  </si>
  <si>
    <t>Somme de Amortissement antérieurs</t>
  </si>
  <si>
    <t xml:space="preserve">Somme de Dotation exercice au </t>
  </si>
  <si>
    <t>Somme de VNC au</t>
  </si>
  <si>
    <t>Somme de Dérogatoire en cours</t>
  </si>
  <si>
    <t>Date cession</t>
  </si>
  <si>
    <t>Libellé réduit</t>
  </si>
  <si>
    <t>Date d'arrêté ou date de fin d'exercice</t>
  </si>
  <si>
    <t>Calcul</t>
  </si>
  <si>
    <t>IAC</t>
  </si>
  <si>
    <t>Ets IAC - Sté A</t>
  </si>
  <si>
    <t>218100</t>
  </si>
  <si>
    <t>Inst gen,agenc,amena</t>
  </si>
  <si>
    <t>MI000001</t>
  </si>
  <si>
    <t>01-01-2008</t>
  </si>
  <si>
    <t>01-06-2008</t>
  </si>
  <si>
    <t>31-12-2016</t>
  </si>
  <si>
    <t/>
  </si>
  <si>
    <t>A</t>
  </si>
  <si>
    <t>Agencement bureaux</t>
  </si>
  <si>
    <t>CT</t>
  </si>
  <si>
    <t>LI</t>
  </si>
  <si>
    <t>M</t>
  </si>
  <si>
    <t>859407</t>
  </si>
  <si>
    <t>RF</t>
  </si>
  <si>
    <t>03-04-2018</t>
  </si>
  <si>
    <t>MI000002</t>
  </si>
  <si>
    <t>27-06-2006</t>
  </si>
  <si>
    <t>Metrologie capteurs</t>
  </si>
  <si>
    <t>DR</t>
  </si>
  <si>
    <t>MI000003</t>
  </si>
  <si>
    <t>16-10-2011</t>
  </si>
  <si>
    <t>LEXMARK T630</t>
  </si>
  <si>
    <t>MI000004</t>
  </si>
  <si>
    <t>16-10-2006</t>
  </si>
  <si>
    <t>18-08-2012</t>
  </si>
  <si>
    <t>MI000005</t>
  </si>
  <si>
    <t>04-04-2007</t>
  </si>
  <si>
    <t>15-03-2012</t>
  </si>
  <si>
    <t>MATERIEL FRIGORIFIQU</t>
  </si>
  <si>
    <t>MI000006</t>
  </si>
  <si>
    <t>PORTAIL METALLIQUE</t>
  </si>
  <si>
    <t>MI000007</t>
  </si>
  <si>
    <t>04-04-2012</t>
  </si>
  <si>
    <t>Licence distribution</t>
  </si>
  <si>
    <t>MI000008</t>
  </si>
  <si>
    <t>16-10-2007</t>
  </si>
  <si>
    <t>01-08-2012</t>
  </si>
  <si>
    <t>Serveur IBM</t>
  </si>
  <si>
    <t>MI000009</t>
  </si>
  <si>
    <t>01-01-2016</t>
  </si>
  <si>
    <t>Travaux machine</t>
  </si>
  <si>
    <t>MI000010</t>
  </si>
  <si>
    <t>30-11-2007</t>
  </si>
  <si>
    <t>Travaux garage</t>
  </si>
  <si>
    <t>231800</t>
  </si>
  <si>
    <t>Autr immo corp cours</t>
  </si>
  <si>
    <t>10</t>
  </si>
  <si>
    <t>15-06-2016</t>
  </si>
  <si>
    <t>T</t>
  </si>
  <si>
    <t>EC</t>
  </si>
  <si>
    <t>Travaux d'isolation</t>
  </si>
  <si>
    <t>54955</t>
  </si>
  <si>
    <t>31-05-2012</t>
  </si>
  <si>
    <t>P</t>
  </si>
  <si>
    <t>LO</t>
  </si>
  <si>
    <t>54956</t>
  </si>
  <si>
    <t>54959</t>
  </si>
  <si>
    <t>54967</t>
  </si>
  <si>
    <t>54969</t>
  </si>
  <si>
    <t>30-06-2012</t>
  </si>
  <si>
    <t>54977</t>
  </si>
  <si>
    <t>54985</t>
  </si>
  <si>
    <t>55419</t>
  </si>
  <si>
    <t>31-08-2012</t>
  </si>
  <si>
    <t>56198</t>
  </si>
  <si>
    <t>30-06-2013</t>
  </si>
  <si>
    <t>56256</t>
  </si>
  <si>
    <t>31-05-2014</t>
  </si>
  <si>
    <t>56257</t>
  </si>
  <si>
    <t>31-05-2015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</si>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</sst>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" fontId="5" fillId="4" borderId="0" applyFill="0"/>
  </cellStyleXfs>
  <cellXfs count="36">
    <xf numFmtId="0" fontId="0" fillId="0" borderId="0" xfId="0"/>
    <xf numFmtId="0" fontId="0" fillId="0" borderId="0" xfId="0" applyNumberFormat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0" fontId="0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2" xfId="0" applyBorder="1" applyAlignment="1"/>
    <xf numFmtId="0" fontId="0" fillId="0" borderId="0" xfId="0" applyBorder="1"/>
    <xf numFmtId="0" fontId="1" fillId="0" borderId="0" xfId="0" applyFont="1" applyAlignment="1"/>
    <xf numFmtId="1" fontId="0" fillId="0" borderId="0" xfId="0" applyNumberFormat="1"/>
    <xf numFmtId="0" fontId="0" fillId="3" borderId="0" xfId="0" applyFill="1"/>
    <xf numFmtId="0" fontId="0" fillId="0" borderId="0" xfId="0" applyAlignment="1">
      <alignment horizontal="left" indent="1"/>
    </xf>
    <xf numFmtId="0" fontId="0" fillId="3" borderId="0" xfId="0" applyFont="1" applyFill="1" applyAlignment="1">
      <alignment horizontal="left"/>
    </xf>
    <xf numFmtId="4" fontId="0" fillId="0" borderId="0" xfId="0" applyNumberFormat="1"/>
    <xf numFmtId="4" fontId="0" fillId="3" borderId="0" xfId="0" applyNumberFormat="1" applyFill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Style 1" xfId="2"/>
  </cellStyles>
  <dxfs count="79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numFmt numFmtId="2" formatCode="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 val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>
      <tableStyleElement type="wholeTable" dxfId="78"/>
      <tableStyleElement type="totalRow" dxfId="77"/>
      <tableStyleElement type="firstColumn" dxfId="76"/>
      <tableStyleElement type="blankRow" dxfId="75"/>
      <tableStyleElement type="firstRowSubheading" dxfId="74"/>
      <tableStyleElement type="secondRowSubheading" dxfId="73"/>
      <tableStyleElement type="thirdRowSubheading" dxfId="72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ichard fialon" refreshedDate="43193.628136574072" createdVersion="5" refreshedVersion="5" minRefreshableVersion="3" recordCount="23">
  <cacheSource type="worksheet">
    <worksheetSource ref="A3:AI999999" sheet="Donnees"/>
  </cacheSource>
  <cacheFields count="35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AC - Ets IAC - Sté A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218100 - Inst gen,agenc,amena"/>
        <s v="231800 - Autr immo corp cours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4">
        <s v="MI000001"/>
        <s v="MI000002"/>
        <s v="MI000003"/>
        <s v="MI000004"/>
        <s v="MI000005"/>
        <s v="MI000006"/>
        <s v="MI000007"/>
        <s v="MI000008"/>
        <s v="MI000009"/>
        <s v="MI000010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m/>
        <s v=" " u="1"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8">
        <s v="01-01-2008"/>
        <s v="27-06-2006"/>
        <s v="16-10-2011"/>
        <s v="16-10-2006"/>
        <s v="04-04-2007"/>
        <s v="04-04-2012"/>
        <s v="16-10-2007"/>
        <s v="01-01-2016"/>
        <s v="30-11-2007"/>
        <s v="15-06-2016"/>
        <s v="31-05-2012"/>
        <s v="30-06-2012"/>
        <s v="31-08-2012"/>
        <s v="30-06-2013"/>
        <s v="31-05-2014"/>
        <s v="31-05-2015"/>
        <m/>
        <s v=" " u="1"/>
      </sharedItems>
    </cacheField>
    <cacheField name="Mise en service" numFmtId="0">
      <sharedItems containsBlank="1" count="12">
        <s v="01-06-2008"/>
        <s v="27-06-2006"/>
        <s v="16-10-2011"/>
        <s v="16-10-2006"/>
        <s v="04-04-2007"/>
        <s v="04-04-2012"/>
        <s v="16-10-2007"/>
        <s v="01-01-2016"/>
        <s v="30-11-2007"/>
        <s v=""/>
        <m/>
        <s v=" " u="1"/>
      </sharedItems>
    </cacheField>
    <cacheField name="Date de cession" numFmtId="0">
      <sharedItems containsBlank="1" count="7">
        <s v="31-12-2016"/>
        <s v=""/>
        <s v="18-08-2012"/>
        <s v="15-03-2012"/>
        <s v="01-08-2012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3">
        <s v="Agencement bureaux"/>
        <s v="Metrologie capteurs"/>
        <s v="LEXMARK T630"/>
        <s v="MATERIEL FRIGORIFIQU"/>
        <s v="PORTAIL METALLIQUE"/>
        <s v="Licence distribution"/>
        <s v="Serveur IBM"/>
        <s v="Travaux machine"/>
        <s v="Travaux garage"/>
        <s v="Travaux d'isolation"/>
        <s v=""/>
        <m/>
        <s v=" " u="1"/>
      </sharedItems>
    </cacheField>
    <cacheField name="Objectif" numFmtId="0">
      <sharedItems containsBlank="1" count="4">
        <s v="CT"/>
        <s v=""/>
        <m/>
        <s v=" " u="1"/>
      </sharedItems>
    </cacheField>
    <cacheField name="Calcul" numFmtId="0">
      <sharedItems containsBlank="1" count="5">
        <s v="LI"/>
        <s v="DR"/>
        <s v=""/>
        <m/>
        <s v=" " u="1"/>
      </sharedItems>
    </cacheField>
    <cacheField name="Taux" numFmtId="0">
      <sharedItems containsString="0" containsBlank="1" containsNumber="1" minValue="0" maxValue="33.33" count="6">
        <n v="20"/>
        <n v="10"/>
        <n v="33.33"/>
        <n v="2"/>
        <n v="0"/>
        <m/>
      </sharedItems>
    </cacheField>
    <cacheField name="Durée" numFmtId="0">
      <sharedItems containsString="0" containsBlank="1" containsNumber="1" containsInteger="1" minValue="0" maxValue="60" count="7">
        <n v="60"/>
        <n v="10"/>
        <n v="5"/>
        <n v="3"/>
        <n v="50"/>
        <n v="0"/>
        <m/>
      </sharedItems>
    </cacheField>
    <cacheField name="Unité de durée" numFmtId="0">
      <sharedItems containsBlank="1" count="5">
        <s v="M"/>
        <s v="A"/>
        <s v=""/>
        <m/>
        <s v=" " u="1"/>
      </sharedItems>
    </cacheField>
    <cacheField name="Valeur d'actif" numFmtId="0">
      <sharedItems containsString="0" containsBlank="1" containsNumber="1" minValue="51" maxValue="10475522.199999999"/>
    </cacheField>
    <cacheField name="Base d'amortissement" numFmtId="0">
      <sharedItems containsString="0" containsBlank="1" containsNumber="1" minValue="51" maxValue="10475522.199999999"/>
    </cacheField>
    <cacheField name="Amortissement antérieurs" numFmtId="0">
      <sharedItems containsString="0" containsBlank="1" containsNumber="1" minValue="0" maxValue="6555306.5099999998"/>
    </cacheField>
    <cacheField name="Dotation exercice au " numFmtId="0">
      <sharedItems containsString="0" containsBlank="1" containsNumber="1" minValue="0" maxValue="97777.78"/>
    </cacheField>
    <cacheField name="VNC au" numFmtId="0">
      <sharedItems containsString="0" containsBlank="1" containsNumber="1" minValue="0" maxValue="3826685.46"/>
    </cacheField>
    <cacheField name="Dérogatoire en cours" numFmtId="0">
      <sharedItems containsString="0" containsBlank="1" containsNumber="1" minValue="-97777.78" maxValue="1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IAC"/>
    <s v="Ets IAC - Sté A"/>
    <x v="0"/>
    <s v="218100"/>
    <s v="Inst gen,agenc,amena"/>
    <x v="0"/>
    <m/>
    <m/>
    <s v=" - "/>
    <m/>
    <m/>
    <s v=" - "/>
    <m/>
    <m/>
    <s v=" - "/>
    <x v="0"/>
    <x v="0"/>
    <x v="0"/>
    <x v="0"/>
    <x v="0"/>
    <x v="0"/>
    <x v="0"/>
    <x v="0"/>
    <x v="0"/>
    <x v="0"/>
    <x v="0"/>
    <x v="0"/>
    <x v="0"/>
    <x v="0"/>
    <n v="25000"/>
    <n v="25000"/>
    <n v="2500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1"/>
    <x v="0"/>
    <x v="1"/>
    <x v="1"/>
    <x v="1"/>
    <x v="0"/>
    <x v="0"/>
    <x v="0"/>
    <x v="1"/>
    <x v="0"/>
    <x v="1"/>
    <x v="1"/>
    <x v="1"/>
    <x v="1"/>
    <n v="2000000"/>
    <n v="2000000"/>
    <n v="1902222.22"/>
    <n v="97777.78"/>
    <n v="0"/>
    <n v="-97777.78"/>
  </r>
  <r>
    <s v="IAC"/>
    <s v="Ets IAC - Sté A"/>
    <x v="0"/>
    <s v="218100"/>
    <s v="Inst gen,agenc,amena"/>
    <x v="0"/>
    <m/>
    <m/>
    <s v=" - "/>
    <m/>
    <m/>
    <s v=" - "/>
    <m/>
    <m/>
    <s v=" - "/>
    <x v="2"/>
    <x v="0"/>
    <x v="2"/>
    <x v="2"/>
    <x v="1"/>
    <x v="0"/>
    <x v="0"/>
    <x v="0"/>
    <x v="2"/>
    <x v="0"/>
    <x v="1"/>
    <x v="0"/>
    <x v="2"/>
    <x v="1"/>
    <n v="820.39"/>
    <n v="820.39"/>
    <n v="690.5"/>
    <n v="129.88999999999999"/>
    <n v="0"/>
    <n v="-129.88999999999999"/>
  </r>
  <r>
    <s v="IAC"/>
    <s v="Ets IAC - Sté A"/>
    <x v="0"/>
    <s v="218100"/>
    <s v="Inst gen,agenc,amena"/>
    <x v="0"/>
    <m/>
    <m/>
    <s v=" - "/>
    <m/>
    <m/>
    <s v=" - "/>
    <m/>
    <m/>
    <s v=" - "/>
    <x v="3"/>
    <x v="0"/>
    <x v="3"/>
    <x v="3"/>
    <x v="2"/>
    <x v="0"/>
    <x v="0"/>
    <x v="0"/>
    <x v="2"/>
    <x v="0"/>
    <x v="1"/>
    <x v="2"/>
    <x v="3"/>
    <x v="1"/>
    <n v="410.19"/>
    <n v="410.19"/>
    <n v="410.19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4"/>
    <x v="0"/>
    <x v="4"/>
    <x v="4"/>
    <x v="3"/>
    <x v="0"/>
    <x v="0"/>
    <x v="0"/>
    <x v="3"/>
    <x v="0"/>
    <x v="0"/>
    <x v="1"/>
    <x v="1"/>
    <x v="1"/>
    <n v="33804.57"/>
    <n v="33804.57"/>
    <n v="16733.27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5"/>
    <x v="0"/>
    <x v="4"/>
    <x v="0"/>
    <x v="1"/>
    <x v="0"/>
    <x v="0"/>
    <x v="0"/>
    <x v="4"/>
    <x v="0"/>
    <x v="0"/>
    <x v="1"/>
    <x v="1"/>
    <x v="1"/>
    <n v="3975.98"/>
    <n v="3975.98"/>
    <n v="3015.13"/>
    <n v="397.59"/>
    <n v="563.26"/>
    <n v="0"/>
  </r>
  <r>
    <s v="IAC"/>
    <s v="Ets IAC - Sté A"/>
    <x v="0"/>
    <s v="218100"/>
    <s v="Inst gen,agenc,amena"/>
    <x v="0"/>
    <m/>
    <m/>
    <s v=" - "/>
    <m/>
    <m/>
    <s v=" - "/>
    <m/>
    <m/>
    <s v=" - "/>
    <x v="6"/>
    <x v="0"/>
    <x v="5"/>
    <x v="5"/>
    <x v="1"/>
    <x v="0"/>
    <x v="0"/>
    <x v="0"/>
    <x v="5"/>
    <x v="0"/>
    <x v="0"/>
    <x v="1"/>
    <x v="1"/>
    <x v="1"/>
    <n v="2000"/>
    <n v="2000"/>
    <n v="748.33"/>
    <n v="200"/>
    <n v="1051.67"/>
    <n v="0"/>
  </r>
  <r>
    <s v="IAC"/>
    <s v="Ets IAC - Sté A"/>
    <x v="0"/>
    <s v="218100"/>
    <s v="Inst gen,agenc,amena"/>
    <x v="0"/>
    <m/>
    <m/>
    <s v=" - "/>
    <m/>
    <m/>
    <s v=" - "/>
    <m/>
    <m/>
    <s v=" - "/>
    <x v="7"/>
    <x v="0"/>
    <x v="6"/>
    <x v="6"/>
    <x v="4"/>
    <x v="0"/>
    <x v="0"/>
    <x v="0"/>
    <x v="6"/>
    <x v="0"/>
    <x v="0"/>
    <x v="1"/>
    <x v="1"/>
    <x v="1"/>
    <n v="3600"/>
    <n v="3600"/>
    <n v="1726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8"/>
    <x v="0"/>
    <x v="7"/>
    <x v="7"/>
    <x v="1"/>
    <x v="0"/>
    <x v="0"/>
    <x v="0"/>
    <x v="7"/>
    <x v="0"/>
    <x v="1"/>
    <x v="0"/>
    <x v="2"/>
    <x v="1"/>
    <n v="100000"/>
    <n v="100000"/>
    <n v="0"/>
    <n v="20000"/>
    <n v="80000"/>
    <n v="15000"/>
  </r>
  <r>
    <s v="IAC"/>
    <s v="Ets IAC - Sté A"/>
    <x v="0"/>
    <s v="218100"/>
    <s v="Inst gen,agenc,amena"/>
    <x v="0"/>
    <m/>
    <m/>
    <s v=" - "/>
    <m/>
    <m/>
    <s v=" - "/>
    <m/>
    <m/>
    <s v=" - "/>
    <x v="9"/>
    <x v="0"/>
    <x v="8"/>
    <x v="8"/>
    <x v="1"/>
    <x v="0"/>
    <x v="0"/>
    <x v="0"/>
    <x v="8"/>
    <x v="0"/>
    <x v="0"/>
    <x v="3"/>
    <x v="4"/>
    <x v="1"/>
    <n v="10475522.199999999"/>
    <n v="10475522.199999999"/>
    <n v="6555306.5099999998"/>
    <n v="93530.23"/>
    <n v="3826685.46"/>
    <n v="0"/>
  </r>
  <r>
    <s v="IAC"/>
    <s v="Ets IAC - Sté A"/>
    <x v="0"/>
    <s v="231800"/>
    <s v="Autr immo corp cours"/>
    <x v="1"/>
    <m/>
    <m/>
    <s v=" - "/>
    <m/>
    <m/>
    <s v=" - "/>
    <m/>
    <m/>
    <s v=" - "/>
    <x v="10"/>
    <x v="0"/>
    <x v="9"/>
    <x v="9"/>
    <x v="1"/>
    <x v="1"/>
    <x v="0"/>
    <x v="1"/>
    <x v="9"/>
    <x v="1"/>
    <x v="2"/>
    <x v="4"/>
    <x v="5"/>
    <x v="2"/>
    <n v="25300"/>
    <n v="25300"/>
    <n v="0"/>
    <n v="0"/>
    <n v="2530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1"/>
    <x v="0"/>
    <x v="10"/>
    <x v="9"/>
    <x v="1"/>
    <x v="2"/>
    <x v="1"/>
    <x v="1"/>
    <x v="10"/>
    <x v="0"/>
    <x v="2"/>
    <x v="4"/>
    <x v="5"/>
    <x v="2"/>
    <n v="5300"/>
    <n v="5300"/>
    <n v="0"/>
    <n v="0"/>
    <n v="530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2"/>
    <x v="0"/>
    <x v="10"/>
    <x v="9"/>
    <x v="1"/>
    <x v="2"/>
    <x v="1"/>
    <x v="1"/>
    <x v="10"/>
    <x v="0"/>
    <x v="2"/>
    <x v="4"/>
    <x v="5"/>
    <x v="2"/>
    <n v="520"/>
    <n v="520"/>
    <n v="0"/>
    <n v="0"/>
    <n v="52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3"/>
    <x v="0"/>
    <x v="10"/>
    <x v="9"/>
    <x v="1"/>
    <x v="2"/>
    <x v="1"/>
    <x v="1"/>
    <x v="10"/>
    <x v="0"/>
    <x v="2"/>
    <x v="4"/>
    <x v="5"/>
    <x v="2"/>
    <n v="51"/>
    <n v="51"/>
    <n v="0"/>
    <n v="0"/>
    <n v="51"/>
    <n v="0"/>
  </r>
  <r>
    <s v="IAC"/>
    <s v="Ets IAC - Sté A"/>
    <x v="0"/>
    <s v="231800"/>
    <s v="Autr immo corp cours"/>
    <x v="1"/>
    <m/>
    <m/>
    <s v=" - "/>
    <m/>
    <m/>
    <s v=" - "/>
    <m/>
    <m/>
    <s v=" - "/>
    <x v="14"/>
    <x v="0"/>
    <x v="10"/>
    <x v="9"/>
    <x v="1"/>
    <x v="2"/>
    <x v="1"/>
    <x v="1"/>
    <x v="10"/>
    <x v="0"/>
    <x v="2"/>
    <x v="4"/>
    <x v="5"/>
    <x v="2"/>
    <n v="5974.62"/>
    <n v="5974.62"/>
    <n v="0"/>
    <n v="0"/>
    <n v="5974.62"/>
    <n v="0"/>
  </r>
  <r>
    <s v="IAC"/>
    <s v="Ets IAC - Sté A"/>
    <x v="0"/>
    <s v="231800"/>
    <s v="Autr immo corp cours"/>
    <x v="1"/>
    <m/>
    <m/>
    <s v=" - "/>
    <m/>
    <m/>
    <s v=" - "/>
    <m/>
    <m/>
    <s v=" - "/>
    <x v="15"/>
    <x v="0"/>
    <x v="11"/>
    <x v="9"/>
    <x v="1"/>
    <x v="2"/>
    <x v="1"/>
    <x v="1"/>
    <x v="10"/>
    <x v="0"/>
    <x v="2"/>
    <x v="4"/>
    <x v="5"/>
    <x v="2"/>
    <n v="5163.22"/>
    <n v="5163.22"/>
    <n v="0"/>
    <n v="0"/>
    <n v="5163.22"/>
    <n v="0"/>
  </r>
  <r>
    <s v="IAC"/>
    <s v="Ets IAC - Sté A"/>
    <x v="0"/>
    <s v="231800"/>
    <s v="Autr immo corp cours"/>
    <x v="1"/>
    <m/>
    <m/>
    <s v=" - "/>
    <m/>
    <m/>
    <s v=" - "/>
    <m/>
    <m/>
    <s v=" - "/>
    <x v="16"/>
    <x v="0"/>
    <x v="11"/>
    <x v="9"/>
    <x v="1"/>
    <x v="2"/>
    <x v="1"/>
    <x v="1"/>
    <x v="10"/>
    <x v="0"/>
    <x v="2"/>
    <x v="4"/>
    <x v="5"/>
    <x v="2"/>
    <n v="5163.22"/>
    <n v="5163.22"/>
    <n v="0"/>
    <n v="0"/>
    <n v="5163.22"/>
    <n v="0"/>
  </r>
  <r>
    <s v="IAC"/>
    <s v="Ets IAC - Sté A"/>
    <x v="0"/>
    <s v="231800"/>
    <s v="Autr immo corp cours"/>
    <x v="1"/>
    <m/>
    <m/>
    <s v=" - "/>
    <m/>
    <m/>
    <s v=" - "/>
    <m/>
    <m/>
    <s v=" - "/>
    <x v="17"/>
    <x v="0"/>
    <x v="10"/>
    <x v="9"/>
    <x v="1"/>
    <x v="2"/>
    <x v="1"/>
    <x v="1"/>
    <x v="10"/>
    <x v="0"/>
    <x v="2"/>
    <x v="4"/>
    <x v="5"/>
    <x v="2"/>
    <n v="5974.62"/>
    <n v="5974.62"/>
    <n v="0"/>
    <n v="0"/>
    <n v="5974.62"/>
    <n v="0"/>
  </r>
  <r>
    <s v="IAC"/>
    <s v="Ets IAC - Sté A"/>
    <x v="0"/>
    <s v="231800"/>
    <s v="Autr immo corp cours"/>
    <x v="1"/>
    <m/>
    <m/>
    <s v=" - "/>
    <m/>
    <m/>
    <s v=" - "/>
    <m/>
    <m/>
    <s v=" - "/>
    <x v="18"/>
    <x v="0"/>
    <x v="12"/>
    <x v="9"/>
    <x v="1"/>
    <x v="2"/>
    <x v="1"/>
    <x v="1"/>
    <x v="10"/>
    <x v="0"/>
    <x v="2"/>
    <x v="4"/>
    <x v="5"/>
    <x v="2"/>
    <n v="3870.76"/>
    <n v="3870.76"/>
    <n v="0"/>
    <n v="0"/>
    <n v="3870.76"/>
    <n v="0"/>
  </r>
  <r>
    <s v="IAC"/>
    <s v="Ets IAC - Sté A"/>
    <x v="0"/>
    <s v="231800"/>
    <s v="Autr immo corp cours"/>
    <x v="1"/>
    <m/>
    <m/>
    <s v=" - "/>
    <m/>
    <m/>
    <s v=" - "/>
    <m/>
    <m/>
    <s v=" - "/>
    <x v="19"/>
    <x v="0"/>
    <x v="13"/>
    <x v="9"/>
    <x v="1"/>
    <x v="2"/>
    <x v="1"/>
    <x v="1"/>
    <x v="10"/>
    <x v="0"/>
    <x v="2"/>
    <x v="4"/>
    <x v="5"/>
    <x v="2"/>
    <n v="3018.65"/>
    <n v="3018.65"/>
    <n v="0"/>
    <n v="0"/>
    <n v="3018.65"/>
    <n v="0"/>
  </r>
  <r>
    <s v="IAC"/>
    <s v="Ets IAC - Sté A"/>
    <x v="0"/>
    <s v="231800"/>
    <s v="Autr immo corp cours"/>
    <x v="1"/>
    <m/>
    <m/>
    <s v=" - "/>
    <m/>
    <m/>
    <s v=" - "/>
    <m/>
    <m/>
    <s v=" - "/>
    <x v="20"/>
    <x v="0"/>
    <x v="14"/>
    <x v="9"/>
    <x v="1"/>
    <x v="2"/>
    <x v="1"/>
    <x v="1"/>
    <x v="10"/>
    <x v="0"/>
    <x v="2"/>
    <x v="4"/>
    <x v="5"/>
    <x v="2"/>
    <n v="2931.53"/>
    <n v="2931.53"/>
    <n v="0"/>
    <n v="0"/>
    <n v="2931.53"/>
    <n v="0"/>
  </r>
  <r>
    <s v="IAC"/>
    <s v="Ets IAC - Sté A"/>
    <x v="0"/>
    <s v="231800"/>
    <s v="Autr immo corp cours"/>
    <x v="1"/>
    <m/>
    <m/>
    <s v=" - "/>
    <m/>
    <m/>
    <s v=" - "/>
    <m/>
    <m/>
    <s v=" - "/>
    <x v="21"/>
    <x v="0"/>
    <x v="15"/>
    <x v="9"/>
    <x v="1"/>
    <x v="2"/>
    <x v="1"/>
    <x v="1"/>
    <x v="10"/>
    <x v="0"/>
    <x v="2"/>
    <x v="4"/>
    <x v="5"/>
    <x v="2"/>
    <n v="2931.53"/>
    <n v="2931.53"/>
    <n v="0"/>
    <n v="0"/>
    <n v="2931.53"/>
    <n v="0"/>
  </r>
  <r>
    <m/>
    <m/>
    <x v="1"/>
    <m/>
    <m/>
    <x v="2"/>
    <m/>
    <m/>
    <m/>
    <m/>
    <m/>
    <m/>
    <m/>
    <m/>
    <m/>
    <x v="22"/>
    <x v="1"/>
    <x v="16"/>
    <x v="10"/>
    <x v="5"/>
    <x v="3"/>
    <x v="2"/>
    <x v="2"/>
    <x v="11"/>
    <x v="2"/>
    <x v="3"/>
    <x v="5"/>
    <x v="6"/>
    <x v="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8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V33" firstHeaderRow="1" firstDataRow="2" firstDataCol="15"/>
  <pivotFields count="35">
    <pivotField compact="0" outline="0" showAll="0"/>
    <pivotField compact="0" outline="0" showAll="0"/>
    <pivotField axis="axisRow" showAll="0" sortType="ascending">
      <items count="4">
        <item m="1" x="2"/>
        <item x="0"/>
        <item x="1"/>
        <item t="default"/>
      </items>
    </pivotField>
    <pivotField compact="0" outline="0" showAll="0"/>
    <pivotField compact="0" outline="0" showAll="0"/>
    <pivotField axis="axisRow" compact="0" showAll="0">
      <items count="5">
        <item m="1" x="3"/>
        <item x="2"/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4">
        <item m="1" x="23"/>
        <item x="2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8">
        <item m="1" x="17"/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2">
        <item m="1" x="11"/>
        <item x="10"/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7">
        <item m="1" x="6"/>
        <item x="5"/>
        <item x="0"/>
        <item x="1"/>
        <item x="2"/>
        <item x="3"/>
        <item x="4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13">
        <item m="1" x="12"/>
        <item x="11"/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6">
        <item x="4"/>
        <item x="5"/>
        <item x="0"/>
        <item x="1"/>
        <item x="2"/>
        <item x="3"/>
      </items>
    </pivotField>
    <pivotField axis="axisRow" compact="0" outline="0" showAll="0" defaultSubtotal="0">
      <items count="7">
        <item x="5"/>
        <item x="6"/>
        <item x="0"/>
        <item x="1"/>
        <item x="2"/>
        <item x="3"/>
        <item x="4"/>
      </items>
    </pivotField>
    <pivotField axis="axisRow" compact="0" showAll="0" defaultSubtotal="0">
      <items count="5">
        <item m="1" x="4"/>
        <item x="3"/>
        <item x="0"/>
        <item x="1"/>
        <item x="2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6">
    <field x="2"/>
    <field x="5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</rowFields>
  <rowItems count="26">
    <i>
      <x v="1"/>
    </i>
    <i r="1">
      <x v="2"/>
    </i>
    <i r="2">
      <x v="2"/>
      <x/>
      <x v="2"/>
      <x v="2"/>
      <x v="2"/>
      <x v="2"/>
      <x v="2"/>
      <x v="2"/>
      <x v="2"/>
      <x v="2"/>
      <x v="2"/>
      <x v="2"/>
      <x v="2"/>
      <x v="2"/>
    </i>
    <i r="2">
      <x v="3"/>
      <x/>
      <x v="3"/>
      <x v="3"/>
      <x v="3"/>
      <x v="2"/>
      <x v="2"/>
      <x v="2"/>
      <x v="3"/>
      <x v="2"/>
      <x v="3"/>
      <x v="3"/>
      <x v="3"/>
      <x v="3"/>
    </i>
    <i r="2">
      <x v="4"/>
      <x/>
      <x v="4"/>
      <x v="4"/>
      <x v="3"/>
      <x v="2"/>
      <x v="2"/>
      <x v="2"/>
      <x v="4"/>
      <x v="2"/>
      <x v="3"/>
      <x v="2"/>
      <x v="4"/>
      <x v="3"/>
    </i>
    <i r="2">
      <x v="5"/>
      <x/>
      <x v="5"/>
      <x v="5"/>
      <x v="4"/>
      <x v="2"/>
      <x v="2"/>
      <x v="2"/>
      <x v="4"/>
      <x v="2"/>
      <x v="3"/>
      <x v="4"/>
      <x v="5"/>
      <x v="3"/>
    </i>
    <i r="2">
      <x v="6"/>
      <x/>
      <x v="6"/>
      <x v="6"/>
      <x v="5"/>
      <x v="2"/>
      <x v="2"/>
      <x v="2"/>
      <x v="5"/>
      <x v="2"/>
      <x v="2"/>
      <x v="3"/>
      <x v="3"/>
      <x v="3"/>
    </i>
    <i r="2">
      <x v="7"/>
      <x/>
      <x v="6"/>
      <x v="2"/>
      <x v="3"/>
      <x v="2"/>
      <x v="2"/>
      <x v="2"/>
      <x v="6"/>
      <x v="2"/>
      <x v="2"/>
      <x v="3"/>
      <x v="3"/>
      <x v="3"/>
    </i>
    <i r="2">
      <x v="8"/>
      <x/>
      <x v="7"/>
      <x v="7"/>
      <x v="3"/>
      <x v="2"/>
      <x v="2"/>
      <x v="2"/>
      <x v="7"/>
      <x v="2"/>
      <x v="2"/>
      <x v="3"/>
      <x v="3"/>
      <x v="3"/>
    </i>
    <i r="2">
      <x v="9"/>
      <x/>
      <x v="8"/>
      <x v="8"/>
      <x v="6"/>
      <x v="2"/>
      <x v="2"/>
      <x v="2"/>
      <x v="8"/>
      <x v="2"/>
      <x v="2"/>
      <x v="3"/>
      <x v="3"/>
      <x v="3"/>
    </i>
    <i r="2">
      <x v="10"/>
      <x/>
      <x v="9"/>
      <x v="9"/>
      <x v="3"/>
      <x v="2"/>
      <x v="2"/>
      <x v="2"/>
      <x v="9"/>
      <x v="2"/>
      <x v="3"/>
      <x v="2"/>
      <x v="4"/>
      <x v="3"/>
    </i>
    <i r="2">
      <x v="11"/>
      <x/>
      <x v="10"/>
      <x v="10"/>
      <x v="3"/>
      <x v="2"/>
      <x v="2"/>
      <x v="2"/>
      <x v="10"/>
      <x v="2"/>
      <x v="2"/>
      <x v="5"/>
      <x v="6"/>
      <x v="3"/>
    </i>
    <i r="1">
      <x v="3"/>
    </i>
    <i r="2">
      <x v="12"/>
      <x/>
      <x v="11"/>
      <x v="11"/>
      <x v="3"/>
      <x v="3"/>
      <x v="2"/>
      <x v="3"/>
      <x v="11"/>
      <x v="3"/>
      <x v="4"/>
      <x/>
      <x/>
      <x v="4"/>
    </i>
    <i r="2">
      <x v="13"/>
      <x/>
      <x v="12"/>
      <x v="11"/>
      <x v="3"/>
      <x v="4"/>
      <x v="3"/>
      <x v="3"/>
      <x v="12"/>
      <x v="2"/>
      <x v="4"/>
      <x/>
      <x/>
      <x v="4"/>
    </i>
    <i r="2">
      <x v="14"/>
      <x/>
      <x v="12"/>
      <x v="11"/>
      <x v="3"/>
      <x v="4"/>
      <x v="3"/>
      <x v="3"/>
      <x v="12"/>
      <x v="2"/>
      <x v="4"/>
      <x/>
      <x/>
      <x v="4"/>
    </i>
    <i r="2">
      <x v="15"/>
      <x/>
      <x v="12"/>
      <x v="11"/>
      <x v="3"/>
      <x v="4"/>
      <x v="3"/>
      <x v="3"/>
      <x v="12"/>
      <x v="2"/>
      <x v="4"/>
      <x/>
      <x/>
      <x v="4"/>
    </i>
    <i r="2">
      <x v="16"/>
      <x/>
      <x v="12"/>
      <x v="11"/>
      <x v="3"/>
      <x v="4"/>
      <x v="3"/>
      <x v="3"/>
      <x v="12"/>
      <x v="2"/>
      <x v="4"/>
      <x/>
      <x/>
      <x v="4"/>
    </i>
    <i r="2">
      <x v="17"/>
      <x/>
      <x v="13"/>
      <x v="11"/>
      <x v="3"/>
      <x v="4"/>
      <x v="3"/>
      <x v="3"/>
      <x v="12"/>
      <x v="2"/>
      <x v="4"/>
      <x/>
      <x/>
      <x v="4"/>
    </i>
    <i r="2">
      <x v="18"/>
      <x/>
      <x v="13"/>
      <x v="11"/>
      <x v="3"/>
      <x v="4"/>
      <x v="3"/>
      <x v="3"/>
      <x v="12"/>
      <x v="2"/>
      <x v="4"/>
      <x/>
      <x/>
      <x v="4"/>
    </i>
    <i r="2">
      <x v="19"/>
      <x/>
      <x v="12"/>
      <x v="11"/>
      <x v="3"/>
      <x v="4"/>
      <x v="3"/>
      <x v="3"/>
      <x v="12"/>
      <x v="2"/>
      <x v="4"/>
      <x/>
      <x/>
      <x v="4"/>
    </i>
    <i r="2">
      <x v="20"/>
      <x/>
      <x v="14"/>
      <x v="11"/>
      <x v="3"/>
      <x v="4"/>
      <x v="3"/>
      <x v="3"/>
      <x v="12"/>
      <x v="2"/>
      <x v="4"/>
      <x/>
      <x/>
      <x v="4"/>
    </i>
    <i r="2">
      <x v="21"/>
      <x/>
      <x v="15"/>
      <x v="11"/>
      <x v="3"/>
      <x v="4"/>
      <x v="3"/>
      <x v="3"/>
      <x v="12"/>
      <x v="2"/>
      <x v="4"/>
      <x/>
      <x/>
      <x v="4"/>
    </i>
    <i r="2">
      <x v="22"/>
      <x/>
      <x v="16"/>
      <x v="11"/>
      <x v="3"/>
      <x v="4"/>
      <x v="3"/>
      <x v="3"/>
      <x v="12"/>
      <x v="2"/>
      <x v="4"/>
      <x/>
      <x/>
      <x v="4"/>
    </i>
    <i r="2">
      <x v="23"/>
      <x/>
      <x v="17"/>
      <x v="11"/>
      <x v="3"/>
      <x v="4"/>
      <x v="3"/>
      <x v="3"/>
      <x v="12"/>
      <x v="2"/>
      <x v="4"/>
      <x/>
      <x/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Valeur d'actif" fld="29" baseField="28" baseItem="0" numFmtId="4"/>
    <dataField name="Somme de Base d'amortissement" fld="30" baseField="28" baseItem="0" numFmtId="4"/>
    <dataField name="Somme de Amortissement antérieurs" fld="31" baseField="28" baseItem="0" numFmtId="4"/>
    <dataField name="Somme de Dotation exercice au " fld="32" baseField="28" baseItem="0" numFmtId="4"/>
    <dataField name="Somme de VNC au" fld="33" baseField="28" baseItem="0" numFmtId="4"/>
    <dataField name="Somme de Dérogatoire en cours" fld="34" baseField="28" baseItem="0" numFmtId="4"/>
  </dataFields>
  <formats count="36">
    <format dxfId="71">
      <pivotArea dataOnly="0" labelOnly="1" fieldPosition="0">
        <references count="1">
          <reference field="15" count="0"/>
        </references>
      </pivotArea>
    </format>
    <format dxfId="70">
      <pivotArea dataOnly="0" outline="0" fieldPosition="0">
        <references count="2">
          <reference field="5" count="1" selected="0">
            <x v="0"/>
          </reference>
          <reference field="15" count="1">
            <x v="0"/>
          </reference>
        </references>
      </pivotArea>
    </format>
    <format dxfId="69">
      <pivotArea dataOnly="0" outline="0" fieldPosition="0">
        <references count="2">
          <reference field="5" count="1" selected="0">
            <x v="1"/>
          </reference>
          <reference field="15" count="1">
            <x v="1"/>
          </reference>
        </references>
      </pivotArea>
    </format>
    <format dxfId="68">
      <pivotArea dataOnly="0" labelOnly="1" fieldPosition="0">
        <references count="1">
          <reference field="15" count="0"/>
        </references>
      </pivotArea>
    </format>
    <format dxfId="67">
      <pivotArea dataOnly="0" labelOnly="1" fieldPosition="0">
        <references count="1">
          <reference field="16" count="0"/>
        </references>
      </pivotArea>
    </format>
    <format dxfId="66">
      <pivotArea dataOnly="0" labelOnly="1" fieldPosition="0">
        <references count="1">
          <reference field="17" count="0"/>
        </references>
      </pivotArea>
    </format>
    <format dxfId="65">
      <pivotArea dataOnly="0" labelOnly="1" fieldPosition="0">
        <references count="1">
          <reference field="18" count="0"/>
        </references>
      </pivotArea>
    </format>
    <format dxfId="64">
      <pivotArea dataOnly="0" labelOnly="1" fieldPosition="0">
        <references count="1">
          <reference field="19" count="0"/>
        </references>
      </pivotArea>
    </format>
    <format dxfId="63">
      <pivotArea dataOnly="0" labelOnly="1" fieldPosition="0">
        <references count="1">
          <reference field="20" count="0"/>
        </references>
      </pivotArea>
    </format>
    <format dxfId="62">
      <pivotArea dataOnly="0" labelOnly="1" fieldPosition="0">
        <references count="1">
          <reference field="21" count="0"/>
        </references>
      </pivotArea>
    </format>
    <format dxfId="61">
      <pivotArea dataOnly="0" labelOnly="1" fieldPosition="0">
        <references count="1">
          <reference field="22" count="0"/>
        </references>
      </pivotArea>
    </format>
    <format dxfId="60">
      <pivotArea dataOnly="0" labelOnly="1" fieldPosition="0">
        <references count="1">
          <reference field="23" count="0"/>
        </references>
      </pivotArea>
    </format>
    <format dxfId="59">
      <pivotArea dataOnly="0" labelOnly="1" fieldPosition="0">
        <references count="1">
          <reference field="24" count="0"/>
        </references>
      </pivotArea>
    </format>
    <format dxfId="58">
      <pivotArea dataOnly="0" labelOnly="1" fieldPosition="0">
        <references count="1">
          <reference field="25" count="0"/>
        </references>
      </pivotArea>
    </format>
    <format dxfId="57">
      <pivotArea dataOnly="0" labelOnly="1" fieldPosition="0">
        <references count="1">
          <reference field="26" count="0"/>
        </references>
      </pivotArea>
    </format>
    <format dxfId="56">
      <pivotArea dataOnly="0" labelOnly="1" fieldPosition="0">
        <references count="1">
          <reference field="27" count="0"/>
        </references>
      </pivotArea>
    </format>
    <format dxfId="55">
      <pivotArea dataOnly="0" labelOnly="1" fieldPosition="0">
        <references count="1">
          <reference field="28" count="0"/>
        </references>
      </pivotArea>
    </format>
    <format dxfId="54">
      <pivotArea dataOnly="0" outline="0" fieldPosition="0">
        <references count="1">
          <reference field="27" count="1">
            <x v="0"/>
          </reference>
        </references>
      </pivotArea>
    </format>
    <format dxfId="53">
      <pivotArea dataOnly="0" outline="0" fieldPosition="0">
        <references count="1">
          <reference field="27" count="1">
            <x v="1"/>
          </reference>
        </references>
      </pivotArea>
    </format>
    <format dxfId="52">
      <pivotArea collapsedLevelsAreSubtotals="1" fieldPosition="0">
        <references count="17">
          <reference field="4294967294" count="1" selected="0">
            <x v="0"/>
          </reference>
          <reference field="2" count="1" selected="0">
            <x v="2"/>
          </reference>
          <reference field="5" count="1" selected="0">
            <x v="1"/>
          </reference>
          <reference field="15" count="1" selected="0">
            <x v="1"/>
          </reference>
          <reference field="16" count="1" selected="0">
            <x v="1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1"/>
          </reference>
          <reference field="20" count="1" selected="0">
            <x v="1"/>
          </reference>
          <reference field="21" count="1" selected="0">
            <x v="1"/>
          </reference>
          <reference field="22" count="1" selected="0">
            <x v="1"/>
          </reference>
          <reference field="23" count="1" selected="0">
            <x v="1"/>
          </reference>
          <reference field="24" count="1" selected="0">
            <x v="1"/>
          </reference>
          <reference field="25" count="1" selected="0">
            <x v="1"/>
          </reference>
          <reference field="26" count="1" selected="0">
            <x v="1"/>
          </reference>
          <reference field="27" count="1" selected="0">
            <x v="1"/>
          </reference>
          <reference field="28" count="1">
            <x v="1"/>
          </reference>
        </references>
      </pivotArea>
    </format>
    <format dxfId="51">
      <pivotArea collapsedLevelsAreSubtotals="1" fieldPosition="0">
        <references count="17">
          <reference field="4294967294" count="1" selected="0">
            <x v="1"/>
          </reference>
          <reference field="2" count="1" selected="0">
            <x v="2"/>
          </reference>
          <reference field="5" count="1" selected="0">
            <x v="1"/>
          </reference>
          <reference field="15" count="1" selected="0">
            <x v="1"/>
          </reference>
          <reference field="16" count="1" selected="0">
            <x v="1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1"/>
          </reference>
          <reference field="20" count="1" selected="0">
            <x v="1"/>
          </reference>
          <reference field="21" count="1" selected="0">
            <x v="1"/>
          </reference>
          <reference field="22" count="1" selected="0">
            <x v="1"/>
          </reference>
          <reference field="23" count="1" selected="0">
            <x v="1"/>
          </reference>
          <reference field="24" count="1" selected="0">
            <x v="1"/>
          </reference>
          <reference field="25" count="1" selected="0">
            <x v="1"/>
          </reference>
          <reference field="26" count="1" selected="0">
            <x v="1"/>
          </reference>
          <reference field="27" count="1" selected="0">
            <x v="1"/>
          </reference>
          <reference field="28" count="1">
            <x v="1"/>
          </reference>
        </references>
      </pivotArea>
    </format>
    <format dxfId="50">
      <pivotArea collapsedLevelsAreSubtotals="1" fieldPosition="0">
        <references count="17">
          <reference field="4294967294" count="1" selected="0">
            <x v="2"/>
          </reference>
          <reference field="2" count="1" selected="0">
            <x v="2"/>
          </reference>
          <reference field="5" count="1" selected="0">
            <x v="1"/>
          </reference>
          <reference field="15" count="1" selected="0">
            <x v="1"/>
          </reference>
          <reference field="16" count="1" selected="0">
            <x v="1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1"/>
          </reference>
          <reference field="20" count="1" selected="0">
            <x v="1"/>
          </reference>
          <reference field="21" count="1" selected="0">
            <x v="1"/>
          </reference>
          <reference field="22" count="1" selected="0">
            <x v="1"/>
          </reference>
          <reference field="23" count="1" selected="0">
            <x v="1"/>
          </reference>
          <reference field="24" count="1" selected="0">
            <x v="1"/>
          </reference>
          <reference field="25" count="1" selected="0">
            <x v="1"/>
          </reference>
          <reference field="26" count="1" selected="0">
            <x v="1"/>
          </reference>
          <reference field="27" count="1" selected="0">
            <x v="1"/>
          </reference>
          <reference field="28" count="1">
            <x v="1"/>
          </reference>
        </references>
      </pivotArea>
    </format>
    <format dxfId="49">
      <pivotArea collapsedLevelsAreSubtotals="1" fieldPosition="0">
        <references count="17">
          <reference field="4294967294" count="1" selected="0">
            <x v="0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 selected="0">
            <x v="0"/>
          </reference>
          <reference field="28" count="1">
            <x v="0"/>
          </reference>
        </references>
      </pivotArea>
    </format>
    <format dxfId="48">
      <pivotArea collapsedLevelsAreSubtotals="1" fieldPosition="0">
        <references count="16"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 selected="0">
            <x v="0"/>
          </reference>
          <reference field="28" count="1">
            <x v="0"/>
          </reference>
        </references>
      </pivotArea>
    </format>
    <format dxfId="47">
      <pivotArea collapsedLevelsAreSubtotals="1" fieldPosition="0">
        <references count="16">
          <reference field="2" count="1" selected="0">
            <x v="2"/>
          </reference>
          <reference field="5" count="1" selected="0">
            <x v="1"/>
          </reference>
          <reference field="15" count="1" selected="0">
            <x v="1"/>
          </reference>
          <reference field="16" count="1" selected="0">
            <x v="1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1"/>
          </reference>
          <reference field="20" count="1" selected="0">
            <x v="1"/>
          </reference>
          <reference field="21" count="1" selected="0">
            <x v="1"/>
          </reference>
          <reference field="22" count="1" selected="0">
            <x v="1"/>
          </reference>
          <reference field="23" count="1" selected="0">
            <x v="1"/>
          </reference>
          <reference field="24" count="1" selected="0">
            <x v="1"/>
          </reference>
          <reference field="25" count="1" selected="0">
            <x v="1"/>
          </reference>
          <reference field="26" count="1" selected="0">
            <x v="1"/>
          </reference>
          <reference field="27" count="1" selected="0">
            <x v="1"/>
          </reference>
          <reference field="28" count="1">
            <x v="1"/>
          </reference>
        </references>
      </pivotArea>
    </format>
    <format dxfId="46">
      <pivotArea dataOnly="0" labelOnly="1" outline="0" offset="IV256" fieldPosition="0">
        <references count="2">
          <reference field="2" count="1" selected="0">
            <x v="0"/>
          </reference>
          <reference field="5" count="1">
            <x v="0"/>
          </reference>
        </references>
      </pivotArea>
    </format>
    <format dxfId="45">
      <pivotArea dataOnly="0" labelOnly="1" outline="0" fieldPosition="0">
        <references count="14"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>
            <x v="0"/>
          </reference>
        </references>
      </pivotArea>
    </format>
    <format dxfId="44">
      <pivotArea outline="0" fieldPosition="0">
        <references count="1">
          <reference field="4294967294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1"/>
          </reference>
        </references>
      </pivotArea>
    </format>
    <format dxfId="42">
      <pivotArea collapsedLevelsAreSubtotals="1" fieldPosition="0">
        <references count="17">
          <reference field="4294967294" count="1" selected="0">
            <x v="2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 selected="0">
            <x v="0"/>
          </reference>
          <reference field="28" count="1">
            <x v="0"/>
          </reference>
        </references>
      </pivotArea>
    </format>
    <format dxfId="41">
      <pivotArea outline="0" fieldPosition="0">
        <references count="1">
          <reference field="4294967294" count="1">
            <x v="3"/>
          </reference>
        </references>
      </pivotArea>
    </format>
    <format dxfId="40">
      <pivotArea collapsedLevelsAreSubtotals="1" fieldPosition="0">
        <references count="17">
          <reference field="4294967294" count="1" selected="0">
            <x v="4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 selected="0">
            <x v="0"/>
          </reference>
          <reference field="28" count="1">
            <x v="0"/>
          </reference>
        </references>
      </pivotArea>
    </format>
    <format dxfId="39">
      <pivotArea collapsedLevelsAreSubtotals="1" fieldPosition="0">
        <references count="17">
          <reference field="4294967294" count="1" selected="0">
            <x v="5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 selected="0">
            <x v="0"/>
          </reference>
          <reference field="28" count="1">
            <x v="0"/>
          </reference>
        </references>
      </pivotArea>
    </format>
    <format dxfId="38">
      <pivotArea outline="0" fieldPosition="0">
        <references count="1">
          <reference field="4294967294" count="1">
            <x v="4"/>
          </reference>
        </references>
      </pivotArea>
    </format>
    <format dxfId="37">
      <pivotArea outline="0" fieldPosition="0">
        <references count="1">
          <reference field="4294967294" count="1">
            <x v="5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8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tabSelected="1" topLeftCell="K1" zoomScale="85" zoomScaleNormal="85" workbookViewId="0"/>
  </sheetViews>
  <sheetFormatPr baseColWidth="10" defaultColWidth="14.5703125" defaultRowHeight="15" x14ac:dyDescent="0.25"/>
  <cols>
    <col min="1" max="1" width="3" customWidth="1" collapsed="1"/>
    <col min="2" max="2" width="22.140625" customWidth="1" collapsed="1"/>
    <col min="3" max="3" width="16.28515625" customWidth="1" collapsed="1"/>
    <col min="4" max="4" width="9.140625" customWidth="1" collapsed="1"/>
    <col min="5" max="5" width="13" customWidth="1" collapsed="1"/>
    <col min="6" max="6" width="13.140625" customWidth="1" collapsed="1"/>
    <col min="7" max="7" width="12.42578125" style="14" customWidth="1" collapsed="1"/>
    <col min="8" max="8" width="10" style="14" customWidth="1" collapsed="1"/>
    <col min="9" max="9" width="11" style="14" customWidth="1" collapsed="1"/>
    <col min="10" max="10" width="10" customWidth="1" collapsed="1"/>
    <col min="11" max="11" width="19" style="14" customWidth="1" collapsed="1"/>
    <col min="12" max="12" width="7.85546875" style="14" customWidth="1" collapsed="1"/>
    <col min="13" max="14" width="17.85546875" customWidth="1" collapsed="1"/>
    <col min="15" max="15" width="9.85546875" customWidth="1" collapsed="1"/>
    <col min="16" max="16" width="7.140625" customWidth="1" collapsed="1"/>
    <col min="17" max="29" width="18" customWidth="1" collapsed="1"/>
  </cols>
  <sheetData>
    <row r="1" spans="2:29" x14ac:dyDescent="0.25">
      <c r="B1" s="7"/>
      <c r="C1" s="7"/>
      <c r="D1" s="7"/>
      <c r="E1" s="7"/>
      <c r="F1" s="6"/>
      <c r="R1" s="7"/>
      <c r="T1" s="7"/>
      <c r="U1" s="26" t="str">
        <f>CONCATENATE("Edité au : ",Donnees!$F$1)</f>
        <v>Edité au : 03-04-2018</v>
      </c>
      <c r="V1" s="26"/>
    </row>
    <row r="2" spans="2:29" x14ac:dyDescent="0.25">
      <c r="B2" s="33" t="str">
        <f>CONCATENATE("Edition de l'état des acquisitions au ",Donnees!$B$2)</f>
        <v>Edition de l'état des acquisitions au 31-12-2016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9"/>
      <c r="X2" s="19"/>
      <c r="Y2" s="19"/>
      <c r="Z2" s="19"/>
      <c r="AA2" s="19"/>
      <c r="AB2" s="19"/>
      <c r="AC2" s="19"/>
    </row>
    <row r="3" spans="2:29" ht="15.75" thickBot="1" x14ac:dyDescent="0.3">
      <c r="B3" s="17"/>
      <c r="C3" s="17"/>
      <c r="D3" s="17"/>
      <c r="E3" s="17"/>
      <c r="F3" s="17"/>
      <c r="J3" s="9"/>
      <c r="K3" s="10"/>
      <c r="L3" s="10"/>
      <c r="N3" s="9"/>
      <c r="O3" s="9"/>
      <c r="P3" s="9"/>
      <c r="Q3" s="9"/>
      <c r="R3" s="9"/>
      <c r="S3" s="18"/>
    </row>
    <row r="4" spans="2:29" ht="21.75" customHeight="1" x14ac:dyDescent="0.25">
      <c r="B4" s="34"/>
      <c r="C4" s="29" t="s">
        <v>21</v>
      </c>
      <c r="D4" s="30"/>
      <c r="E4" s="27" t="s">
        <v>33</v>
      </c>
      <c r="F4" s="27" t="s">
        <v>29</v>
      </c>
      <c r="G4" s="27" t="s">
        <v>52</v>
      </c>
      <c r="H4" s="27" t="s">
        <v>25</v>
      </c>
      <c r="I4" s="27" t="s">
        <v>31</v>
      </c>
      <c r="J4" s="27" t="s">
        <v>26</v>
      </c>
      <c r="K4" s="27" t="s">
        <v>53</v>
      </c>
      <c r="L4" s="27" t="s">
        <v>27</v>
      </c>
      <c r="M4" s="27" t="s">
        <v>55</v>
      </c>
      <c r="N4" s="27" t="s">
        <v>40</v>
      </c>
      <c r="O4" s="29" t="s">
        <v>41</v>
      </c>
      <c r="P4" s="30"/>
      <c r="Q4" s="27" t="s">
        <v>32</v>
      </c>
      <c r="R4" s="27" t="s">
        <v>28</v>
      </c>
      <c r="S4" s="27" t="s">
        <v>43</v>
      </c>
      <c r="T4" s="27" t="str">
        <f>CONCATENATE("Dotation exercice 
au ",Donnees!$B$2)</f>
        <v>Dotation exercice 
au 31-12-2016</v>
      </c>
      <c r="U4" s="27" t="str">
        <f>CONCATENATE("VNC 
au ",Donnees!$B$2)</f>
        <v>VNC 
au 31-12-2016</v>
      </c>
      <c r="V4" s="27" t="s">
        <v>46</v>
      </c>
    </row>
    <row r="5" spans="2:29" ht="21.75" customHeight="1" thickBot="1" x14ac:dyDescent="0.3">
      <c r="B5" s="35"/>
      <c r="C5" s="31"/>
      <c r="D5" s="32"/>
      <c r="E5" s="28"/>
      <c r="F5" s="28"/>
      <c r="G5" s="28"/>
      <c r="H5" s="28"/>
      <c r="I5" s="28"/>
      <c r="J5" s="28"/>
      <c r="K5" s="28"/>
      <c r="L5" s="28"/>
      <c r="M5" s="28"/>
      <c r="N5" s="28"/>
      <c r="O5" s="31"/>
      <c r="P5" s="32"/>
      <c r="Q5" s="28"/>
      <c r="R5" s="28"/>
      <c r="S5" s="28"/>
      <c r="T5" s="28"/>
      <c r="U5" s="28"/>
      <c r="V5" s="28"/>
    </row>
    <row r="6" spans="2:29" ht="15" hidden="1" customHeight="1" x14ac:dyDescent="0.25">
      <c r="G6"/>
      <c r="H6"/>
      <c r="I6"/>
      <c r="K6"/>
      <c r="L6"/>
      <c r="Q6" s="13" t="s">
        <v>36</v>
      </c>
    </row>
    <row r="7" spans="2:29" ht="15.75" hidden="1" customHeight="1" thickBot="1" x14ac:dyDescent="0.25">
      <c r="B7" s="13" t="s">
        <v>34</v>
      </c>
      <c r="C7" s="13" t="s">
        <v>21</v>
      </c>
      <c r="D7" s="13" t="s">
        <v>22</v>
      </c>
      <c r="E7" s="13" t="s">
        <v>23</v>
      </c>
      <c r="F7" s="13" t="s">
        <v>24</v>
      </c>
      <c r="G7" s="13" t="s">
        <v>42</v>
      </c>
      <c r="H7" s="13" t="s">
        <v>25</v>
      </c>
      <c r="I7" s="13" t="s">
        <v>31</v>
      </c>
      <c r="J7" s="13" t="s">
        <v>26</v>
      </c>
      <c r="K7" s="13" t="s">
        <v>39</v>
      </c>
      <c r="L7" s="13" t="s">
        <v>27</v>
      </c>
      <c r="M7" s="13" t="s">
        <v>55</v>
      </c>
      <c r="N7" s="13" t="s">
        <v>40</v>
      </c>
      <c r="O7" s="13" t="s">
        <v>41</v>
      </c>
      <c r="P7" s="13" t="s">
        <v>47</v>
      </c>
      <c r="Q7" t="s">
        <v>38</v>
      </c>
      <c r="R7" t="s">
        <v>37</v>
      </c>
      <c r="S7" t="s">
        <v>48</v>
      </c>
      <c r="T7" t="s">
        <v>49</v>
      </c>
      <c r="U7" t="s">
        <v>50</v>
      </c>
      <c r="V7" t="s">
        <v>51</v>
      </c>
    </row>
    <row r="8" spans="2:29" x14ac:dyDescent="0.25">
      <c r="B8" s="15" t="s">
        <v>128</v>
      </c>
      <c r="G8"/>
      <c r="H8"/>
      <c r="I8"/>
      <c r="K8"/>
      <c r="L8"/>
      <c r="Q8" s="24">
        <v>12711332.479999997</v>
      </c>
      <c r="R8" s="24">
        <v>12711332.479999997</v>
      </c>
      <c r="S8" s="24">
        <v>8505852.1500000004</v>
      </c>
      <c r="T8" s="24">
        <v>212035.49</v>
      </c>
      <c r="U8" s="24">
        <v>3974499.54</v>
      </c>
      <c r="V8" s="24">
        <v>-82907.67</v>
      </c>
    </row>
    <row r="9" spans="2:29" x14ac:dyDescent="0.25">
      <c r="B9" s="22" t="s">
        <v>129</v>
      </c>
      <c r="G9"/>
      <c r="H9"/>
      <c r="I9"/>
      <c r="K9"/>
      <c r="L9"/>
      <c r="Q9" s="24">
        <v>12645133.329999998</v>
      </c>
      <c r="R9" s="24">
        <v>12645133.329999998</v>
      </c>
      <c r="S9" s="24">
        <v>8505852.1500000004</v>
      </c>
      <c r="T9" s="24">
        <v>212035.49</v>
      </c>
      <c r="U9" s="24">
        <v>3908300.39</v>
      </c>
      <c r="V9" s="24">
        <v>-82907.67</v>
      </c>
    </row>
    <row r="10" spans="2:29" x14ac:dyDescent="0.25">
      <c r="C10" s="23" t="s">
        <v>60</v>
      </c>
      <c r="D10" s="16">
        <v>0</v>
      </c>
      <c r="E10" s="16" t="s">
        <v>61</v>
      </c>
      <c r="F10" s="16" t="s">
        <v>62</v>
      </c>
      <c r="G10" s="16" t="s">
        <v>63</v>
      </c>
      <c r="H10" s="16" t="s">
        <v>64</v>
      </c>
      <c r="I10" s="16" t="s">
        <v>64</v>
      </c>
      <c r="J10" s="16" t="s">
        <v>65</v>
      </c>
      <c r="K10" s="16" t="s">
        <v>66</v>
      </c>
      <c r="L10" s="16" t="s">
        <v>67</v>
      </c>
      <c r="M10" s="16" t="s">
        <v>68</v>
      </c>
      <c r="N10" s="16">
        <v>20</v>
      </c>
      <c r="O10" s="16">
        <v>60</v>
      </c>
      <c r="P10" s="16" t="s">
        <v>69</v>
      </c>
      <c r="Q10" s="24">
        <v>25000</v>
      </c>
      <c r="R10" s="24">
        <v>25000</v>
      </c>
      <c r="S10" s="24">
        <v>25000</v>
      </c>
      <c r="T10" s="24">
        <v>0</v>
      </c>
      <c r="U10" s="24">
        <v>0</v>
      </c>
      <c r="V10" s="24">
        <v>0</v>
      </c>
      <c r="W10" s="21"/>
    </row>
    <row r="11" spans="2:29" x14ac:dyDescent="0.25">
      <c r="C11" s="23" t="s">
        <v>73</v>
      </c>
      <c r="D11" s="16">
        <v>0</v>
      </c>
      <c r="E11" s="16" t="s">
        <v>74</v>
      </c>
      <c r="F11" s="16" t="s">
        <v>74</v>
      </c>
      <c r="G11" s="16" t="s">
        <v>64</v>
      </c>
      <c r="H11" s="16" t="s">
        <v>64</v>
      </c>
      <c r="I11" s="16" t="s">
        <v>64</v>
      </c>
      <c r="J11" s="16" t="s">
        <v>65</v>
      </c>
      <c r="K11" s="16" t="s">
        <v>75</v>
      </c>
      <c r="L11" s="16" t="s">
        <v>67</v>
      </c>
      <c r="M11" s="16" t="s">
        <v>76</v>
      </c>
      <c r="N11" s="16">
        <v>10</v>
      </c>
      <c r="O11" s="16">
        <v>10</v>
      </c>
      <c r="P11" s="16" t="s">
        <v>65</v>
      </c>
      <c r="Q11" s="24">
        <v>2000000</v>
      </c>
      <c r="R11" s="24">
        <v>2000000</v>
      </c>
      <c r="S11" s="24">
        <v>1902222.22</v>
      </c>
      <c r="T11" s="24">
        <v>97777.78</v>
      </c>
      <c r="U11" s="24">
        <v>0</v>
      </c>
      <c r="V11" s="24">
        <v>-97777.78</v>
      </c>
    </row>
    <row r="12" spans="2:29" x14ac:dyDescent="0.25">
      <c r="C12" s="23" t="s">
        <v>77</v>
      </c>
      <c r="D12" s="16">
        <v>0</v>
      </c>
      <c r="E12" s="16" t="s">
        <v>78</v>
      </c>
      <c r="F12" s="16" t="s">
        <v>78</v>
      </c>
      <c r="G12" s="16" t="s">
        <v>64</v>
      </c>
      <c r="H12" s="16" t="s">
        <v>64</v>
      </c>
      <c r="I12" s="16" t="s">
        <v>64</v>
      </c>
      <c r="J12" s="16" t="s">
        <v>65</v>
      </c>
      <c r="K12" s="16" t="s">
        <v>79</v>
      </c>
      <c r="L12" s="16" t="s">
        <v>67</v>
      </c>
      <c r="M12" s="16" t="s">
        <v>76</v>
      </c>
      <c r="N12" s="16">
        <v>20</v>
      </c>
      <c r="O12" s="16">
        <v>5</v>
      </c>
      <c r="P12" s="16" t="s">
        <v>65</v>
      </c>
      <c r="Q12" s="24">
        <v>820.39</v>
      </c>
      <c r="R12" s="24">
        <v>820.39</v>
      </c>
      <c r="S12" s="24">
        <v>690.5</v>
      </c>
      <c r="T12" s="24">
        <v>129.88999999999999</v>
      </c>
      <c r="U12" s="24">
        <v>0</v>
      </c>
      <c r="V12" s="24">
        <v>-129.88999999999999</v>
      </c>
    </row>
    <row r="13" spans="2:29" x14ac:dyDescent="0.25">
      <c r="C13" s="23" t="s">
        <v>80</v>
      </c>
      <c r="D13" s="16">
        <v>0</v>
      </c>
      <c r="E13" s="16" t="s">
        <v>81</v>
      </c>
      <c r="F13" s="16" t="s">
        <v>81</v>
      </c>
      <c r="G13" s="16" t="s">
        <v>82</v>
      </c>
      <c r="H13" s="16" t="s">
        <v>64</v>
      </c>
      <c r="I13" s="16" t="s">
        <v>64</v>
      </c>
      <c r="J13" s="16" t="s">
        <v>65</v>
      </c>
      <c r="K13" s="16" t="s">
        <v>79</v>
      </c>
      <c r="L13" s="16" t="s">
        <v>67</v>
      </c>
      <c r="M13" s="16" t="s">
        <v>76</v>
      </c>
      <c r="N13" s="16">
        <v>33.33</v>
      </c>
      <c r="O13" s="16">
        <v>3</v>
      </c>
      <c r="P13" s="16" t="s">
        <v>65</v>
      </c>
      <c r="Q13" s="24">
        <v>410.19</v>
      </c>
      <c r="R13" s="24">
        <v>410.19</v>
      </c>
      <c r="S13" s="24">
        <v>410.19</v>
      </c>
      <c r="T13" s="24">
        <v>0</v>
      </c>
      <c r="U13" s="24">
        <v>0</v>
      </c>
      <c r="V13" s="24">
        <v>0</v>
      </c>
    </row>
    <row r="14" spans="2:29" x14ac:dyDescent="0.25">
      <c r="C14" s="23" t="s">
        <v>83</v>
      </c>
      <c r="D14" s="16">
        <v>0</v>
      </c>
      <c r="E14" s="16" t="s">
        <v>84</v>
      </c>
      <c r="F14" s="16" t="s">
        <v>84</v>
      </c>
      <c r="G14" s="16" t="s">
        <v>85</v>
      </c>
      <c r="H14" s="16" t="s">
        <v>64</v>
      </c>
      <c r="I14" s="16" t="s">
        <v>64</v>
      </c>
      <c r="J14" s="16" t="s">
        <v>65</v>
      </c>
      <c r="K14" s="16" t="s">
        <v>86</v>
      </c>
      <c r="L14" s="16" t="s">
        <v>67</v>
      </c>
      <c r="M14" s="16" t="s">
        <v>68</v>
      </c>
      <c r="N14" s="16">
        <v>10</v>
      </c>
      <c r="O14" s="16">
        <v>10</v>
      </c>
      <c r="P14" s="16" t="s">
        <v>65</v>
      </c>
      <c r="Q14" s="24">
        <v>33804.57</v>
      </c>
      <c r="R14" s="24">
        <v>33804.57</v>
      </c>
      <c r="S14" s="24">
        <v>16733.27</v>
      </c>
      <c r="T14" s="24">
        <v>0</v>
      </c>
      <c r="U14" s="24">
        <v>0</v>
      </c>
      <c r="V14" s="24">
        <v>0</v>
      </c>
    </row>
    <row r="15" spans="2:29" x14ac:dyDescent="0.25">
      <c r="C15" s="23" t="s">
        <v>87</v>
      </c>
      <c r="D15" s="16">
        <v>0</v>
      </c>
      <c r="E15" s="16" t="s">
        <v>84</v>
      </c>
      <c r="F15" s="16" t="s">
        <v>62</v>
      </c>
      <c r="G15" s="16" t="s">
        <v>64</v>
      </c>
      <c r="H15" s="16" t="s">
        <v>64</v>
      </c>
      <c r="I15" s="16" t="s">
        <v>64</v>
      </c>
      <c r="J15" s="16" t="s">
        <v>65</v>
      </c>
      <c r="K15" s="16" t="s">
        <v>88</v>
      </c>
      <c r="L15" s="16" t="s">
        <v>67</v>
      </c>
      <c r="M15" s="16" t="s">
        <v>68</v>
      </c>
      <c r="N15" s="16">
        <v>10</v>
      </c>
      <c r="O15" s="16">
        <v>10</v>
      </c>
      <c r="P15" s="16" t="s">
        <v>65</v>
      </c>
      <c r="Q15" s="24">
        <v>3975.98</v>
      </c>
      <c r="R15" s="24">
        <v>3975.98</v>
      </c>
      <c r="S15" s="24">
        <v>3015.13</v>
      </c>
      <c r="T15" s="24">
        <v>397.59</v>
      </c>
      <c r="U15" s="24">
        <v>563.26</v>
      </c>
      <c r="V15" s="24">
        <v>0</v>
      </c>
    </row>
    <row r="16" spans="2:29" x14ac:dyDescent="0.25">
      <c r="C16" s="23" t="s">
        <v>89</v>
      </c>
      <c r="D16" s="16">
        <v>0</v>
      </c>
      <c r="E16" s="16" t="s">
        <v>90</v>
      </c>
      <c r="F16" s="16" t="s">
        <v>90</v>
      </c>
      <c r="G16" s="16" t="s">
        <v>64</v>
      </c>
      <c r="H16" s="16" t="s">
        <v>64</v>
      </c>
      <c r="I16" s="16" t="s">
        <v>64</v>
      </c>
      <c r="J16" s="16" t="s">
        <v>65</v>
      </c>
      <c r="K16" s="16" t="s">
        <v>91</v>
      </c>
      <c r="L16" s="16" t="s">
        <v>67</v>
      </c>
      <c r="M16" s="16" t="s">
        <v>68</v>
      </c>
      <c r="N16" s="16">
        <v>10</v>
      </c>
      <c r="O16" s="16">
        <v>10</v>
      </c>
      <c r="P16" s="16" t="s">
        <v>65</v>
      </c>
      <c r="Q16" s="24">
        <v>2000</v>
      </c>
      <c r="R16" s="24">
        <v>2000</v>
      </c>
      <c r="S16" s="24">
        <v>748.33</v>
      </c>
      <c r="T16" s="24">
        <v>200</v>
      </c>
      <c r="U16" s="24">
        <v>1051.67</v>
      </c>
      <c r="V16" s="24">
        <v>0</v>
      </c>
    </row>
    <row r="17" spans="2:22" x14ac:dyDescent="0.25">
      <c r="C17" s="23" t="s">
        <v>92</v>
      </c>
      <c r="D17" s="16">
        <v>0</v>
      </c>
      <c r="E17" s="16" t="s">
        <v>93</v>
      </c>
      <c r="F17" s="16" t="s">
        <v>93</v>
      </c>
      <c r="G17" s="16" t="s">
        <v>94</v>
      </c>
      <c r="H17" s="16" t="s">
        <v>64</v>
      </c>
      <c r="I17" s="16" t="s">
        <v>64</v>
      </c>
      <c r="J17" s="16" t="s">
        <v>65</v>
      </c>
      <c r="K17" s="16" t="s">
        <v>95</v>
      </c>
      <c r="L17" s="16" t="s">
        <v>67</v>
      </c>
      <c r="M17" s="16" t="s">
        <v>68</v>
      </c>
      <c r="N17" s="16">
        <v>10</v>
      </c>
      <c r="O17" s="16">
        <v>10</v>
      </c>
      <c r="P17" s="16" t="s">
        <v>65</v>
      </c>
      <c r="Q17" s="24">
        <v>3600</v>
      </c>
      <c r="R17" s="24">
        <v>3600</v>
      </c>
      <c r="S17" s="24">
        <v>1726</v>
      </c>
      <c r="T17" s="24">
        <v>0</v>
      </c>
      <c r="U17" s="24">
        <v>0</v>
      </c>
      <c r="V17" s="24">
        <v>0</v>
      </c>
    </row>
    <row r="18" spans="2:22" x14ac:dyDescent="0.25">
      <c r="C18" s="23" t="s">
        <v>96</v>
      </c>
      <c r="D18" s="16">
        <v>0</v>
      </c>
      <c r="E18" s="16" t="s">
        <v>97</v>
      </c>
      <c r="F18" s="16" t="s">
        <v>97</v>
      </c>
      <c r="G18" s="16" t="s">
        <v>64</v>
      </c>
      <c r="H18" s="16" t="s">
        <v>64</v>
      </c>
      <c r="I18" s="16" t="s">
        <v>64</v>
      </c>
      <c r="J18" s="16" t="s">
        <v>65</v>
      </c>
      <c r="K18" s="16" t="s">
        <v>98</v>
      </c>
      <c r="L18" s="16" t="s">
        <v>67</v>
      </c>
      <c r="M18" s="16" t="s">
        <v>76</v>
      </c>
      <c r="N18" s="16">
        <v>20</v>
      </c>
      <c r="O18" s="16">
        <v>5</v>
      </c>
      <c r="P18" s="16" t="s">
        <v>65</v>
      </c>
      <c r="Q18" s="24">
        <v>100000</v>
      </c>
      <c r="R18" s="24">
        <v>100000</v>
      </c>
      <c r="S18" s="24">
        <v>0</v>
      </c>
      <c r="T18" s="24">
        <v>20000</v>
      </c>
      <c r="U18" s="24">
        <v>80000</v>
      </c>
      <c r="V18" s="24">
        <v>15000</v>
      </c>
    </row>
    <row r="19" spans="2:22" x14ac:dyDescent="0.25">
      <c r="C19" s="23" t="s">
        <v>99</v>
      </c>
      <c r="D19" s="16">
        <v>0</v>
      </c>
      <c r="E19" s="16" t="s">
        <v>100</v>
      </c>
      <c r="F19" s="16" t="s">
        <v>100</v>
      </c>
      <c r="G19" s="16" t="s">
        <v>64</v>
      </c>
      <c r="H19" s="16" t="s">
        <v>64</v>
      </c>
      <c r="I19" s="16" t="s">
        <v>64</v>
      </c>
      <c r="J19" s="16" t="s">
        <v>65</v>
      </c>
      <c r="K19" s="16" t="s">
        <v>101</v>
      </c>
      <c r="L19" s="16" t="s">
        <v>67</v>
      </c>
      <c r="M19" s="16" t="s">
        <v>68</v>
      </c>
      <c r="N19" s="16">
        <v>2</v>
      </c>
      <c r="O19" s="16">
        <v>50</v>
      </c>
      <c r="P19" s="16" t="s">
        <v>65</v>
      </c>
      <c r="Q19" s="24">
        <v>10475522.199999999</v>
      </c>
      <c r="R19" s="24">
        <v>10475522.199999999</v>
      </c>
      <c r="S19" s="24">
        <v>6555306.5099999998</v>
      </c>
      <c r="T19" s="24">
        <v>93530.23</v>
      </c>
      <c r="U19" s="24">
        <v>3826685.46</v>
      </c>
      <c r="V19" s="24">
        <v>0</v>
      </c>
    </row>
    <row r="20" spans="2:22" x14ac:dyDescent="0.25">
      <c r="B20" s="22" t="s">
        <v>130</v>
      </c>
      <c r="G20"/>
      <c r="H20"/>
      <c r="I20"/>
      <c r="K20"/>
      <c r="L20"/>
      <c r="Q20" s="24">
        <v>66199.150000000009</v>
      </c>
      <c r="R20" s="24">
        <v>66199.150000000009</v>
      </c>
      <c r="S20" s="24">
        <v>0</v>
      </c>
      <c r="T20" s="24">
        <v>0</v>
      </c>
      <c r="U20" s="24">
        <v>66199.150000000009</v>
      </c>
      <c r="V20" s="24">
        <v>0</v>
      </c>
    </row>
    <row r="21" spans="2:22" x14ac:dyDescent="0.25">
      <c r="C21" s="23" t="s">
        <v>104</v>
      </c>
      <c r="D21" s="16">
        <v>0</v>
      </c>
      <c r="E21" s="16" t="s">
        <v>105</v>
      </c>
      <c r="F21" s="16" t="s">
        <v>64</v>
      </c>
      <c r="G21" s="16" t="s">
        <v>64</v>
      </c>
      <c r="H21" s="16" t="s">
        <v>106</v>
      </c>
      <c r="I21" s="16" t="s">
        <v>64</v>
      </c>
      <c r="J21" s="16" t="s">
        <v>107</v>
      </c>
      <c r="K21" s="16" t="s">
        <v>108</v>
      </c>
      <c r="L21" s="16" t="s">
        <v>64</v>
      </c>
      <c r="M21" s="16" t="s">
        <v>64</v>
      </c>
      <c r="N21" s="16">
        <v>0</v>
      </c>
      <c r="O21" s="16">
        <v>0</v>
      </c>
      <c r="P21" s="16"/>
      <c r="Q21" s="25">
        <v>25300</v>
      </c>
      <c r="R21" s="25">
        <v>25300</v>
      </c>
      <c r="S21" s="25">
        <v>0</v>
      </c>
      <c r="T21" s="25">
        <v>0</v>
      </c>
      <c r="U21" s="25">
        <v>25300</v>
      </c>
      <c r="V21" s="25">
        <v>0</v>
      </c>
    </row>
    <row r="22" spans="2:22" x14ac:dyDescent="0.25">
      <c r="C22" s="23" t="s">
        <v>109</v>
      </c>
      <c r="D22" s="16">
        <v>0</v>
      </c>
      <c r="E22" s="16" t="s">
        <v>110</v>
      </c>
      <c r="F22" s="16" t="s">
        <v>64</v>
      </c>
      <c r="G22" s="16" t="s">
        <v>64</v>
      </c>
      <c r="H22" s="16" t="s">
        <v>111</v>
      </c>
      <c r="I22" s="16" t="s">
        <v>112</v>
      </c>
      <c r="J22" s="16" t="s">
        <v>107</v>
      </c>
      <c r="K22" s="16" t="s">
        <v>64</v>
      </c>
      <c r="L22" s="16" t="s">
        <v>67</v>
      </c>
      <c r="M22" s="16" t="s">
        <v>64</v>
      </c>
      <c r="N22" s="16">
        <v>0</v>
      </c>
      <c r="O22" s="16">
        <v>0</v>
      </c>
      <c r="P22" s="16"/>
      <c r="Q22" s="25">
        <v>5300</v>
      </c>
      <c r="R22" s="25">
        <v>5300</v>
      </c>
      <c r="S22" s="25">
        <v>0</v>
      </c>
      <c r="T22" s="25">
        <v>0</v>
      </c>
      <c r="U22" s="25">
        <v>5300</v>
      </c>
      <c r="V22" s="25">
        <v>0</v>
      </c>
    </row>
    <row r="23" spans="2:22" x14ac:dyDescent="0.25">
      <c r="C23" s="23" t="s">
        <v>113</v>
      </c>
      <c r="D23" s="16">
        <v>0</v>
      </c>
      <c r="E23" s="16" t="s">
        <v>110</v>
      </c>
      <c r="F23" s="16" t="s">
        <v>64</v>
      </c>
      <c r="G23" s="16" t="s">
        <v>64</v>
      </c>
      <c r="H23" s="16" t="s">
        <v>111</v>
      </c>
      <c r="I23" s="16" t="s">
        <v>112</v>
      </c>
      <c r="J23" s="16" t="s">
        <v>107</v>
      </c>
      <c r="K23" s="16" t="s">
        <v>64</v>
      </c>
      <c r="L23" s="16" t="s">
        <v>67</v>
      </c>
      <c r="M23" s="16" t="s">
        <v>64</v>
      </c>
      <c r="N23" s="16">
        <v>0</v>
      </c>
      <c r="O23" s="16">
        <v>0</v>
      </c>
      <c r="P23" s="16"/>
      <c r="Q23" s="25">
        <v>520</v>
      </c>
      <c r="R23" s="25">
        <v>520</v>
      </c>
      <c r="S23" s="25">
        <v>0</v>
      </c>
      <c r="T23" s="25">
        <v>0</v>
      </c>
      <c r="U23" s="25">
        <v>520</v>
      </c>
      <c r="V23" s="25">
        <v>0</v>
      </c>
    </row>
    <row r="24" spans="2:22" x14ac:dyDescent="0.25">
      <c r="C24" s="23" t="s">
        <v>114</v>
      </c>
      <c r="D24" s="16">
        <v>0</v>
      </c>
      <c r="E24" s="16" t="s">
        <v>110</v>
      </c>
      <c r="F24" s="16" t="s">
        <v>64</v>
      </c>
      <c r="G24" s="16" t="s">
        <v>64</v>
      </c>
      <c r="H24" s="16" t="s">
        <v>111</v>
      </c>
      <c r="I24" s="16" t="s">
        <v>112</v>
      </c>
      <c r="J24" s="16" t="s">
        <v>107</v>
      </c>
      <c r="K24" s="16" t="s">
        <v>64</v>
      </c>
      <c r="L24" s="16" t="s">
        <v>67</v>
      </c>
      <c r="M24" s="16" t="s">
        <v>64</v>
      </c>
      <c r="N24" s="16">
        <v>0</v>
      </c>
      <c r="O24" s="16">
        <v>0</v>
      </c>
      <c r="P24" s="16"/>
      <c r="Q24" s="25">
        <v>51</v>
      </c>
      <c r="R24" s="25">
        <v>51</v>
      </c>
      <c r="S24" s="25">
        <v>0</v>
      </c>
      <c r="T24" s="25">
        <v>0</v>
      </c>
      <c r="U24" s="25">
        <v>51</v>
      </c>
      <c r="V24" s="25">
        <v>0</v>
      </c>
    </row>
    <row r="25" spans="2:22" x14ac:dyDescent="0.25">
      <c r="C25" s="23" t="s">
        <v>115</v>
      </c>
      <c r="D25" s="16">
        <v>0</v>
      </c>
      <c r="E25" s="16" t="s">
        <v>110</v>
      </c>
      <c r="F25" s="16" t="s">
        <v>64</v>
      </c>
      <c r="G25" s="16" t="s">
        <v>64</v>
      </c>
      <c r="H25" s="16" t="s">
        <v>111</v>
      </c>
      <c r="I25" s="16" t="s">
        <v>112</v>
      </c>
      <c r="J25" s="16" t="s">
        <v>107</v>
      </c>
      <c r="K25" s="16" t="s">
        <v>64</v>
      </c>
      <c r="L25" s="16" t="s">
        <v>67</v>
      </c>
      <c r="M25" s="16" t="s">
        <v>64</v>
      </c>
      <c r="N25" s="16">
        <v>0</v>
      </c>
      <c r="O25" s="16">
        <v>0</v>
      </c>
      <c r="P25" s="16"/>
      <c r="Q25" s="25">
        <v>5974.62</v>
      </c>
      <c r="R25" s="25">
        <v>5974.62</v>
      </c>
      <c r="S25" s="25">
        <v>0</v>
      </c>
      <c r="T25" s="25">
        <v>0</v>
      </c>
      <c r="U25" s="25">
        <v>5974.62</v>
      </c>
      <c r="V25" s="25">
        <v>0</v>
      </c>
    </row>
    <row r="26" spans="2:22" x14ac:dyDescent="0.25">
      <c r="C26" s="23" t="s">
        <v>116</v>
      </c>
      <c r="D26" s="16">
        <v>0</v>
      </c>
      <c r="E26" s="16" t="s">
        <v>117</v>
      </c>
      <c r="F26" s="16" t="s">
        <v>64</v>
      </c>
      <c r="G26" s="16" t="s">
        <v>64</v>
      </c>
      <c r="H26" s="16" t="s">
        <v>111</v>
      </c>
      <c r="I26" s="16" t="s">
        <v>112</v>
      </c>
      <c r="J26" s="16" t="s">
        <v>107</v>
      </c>
      <c r="K26" s="16" t="s">
        <v>64</v>
      </c>
      <c r="L26" s="16" t="s">
        <v>67</v>
      </c>
      <c r="M26" s="16" t="s">
        <v>64</v>
      </c>
      <c r="N26" s="16">
        <v>0</v>
      </c>
      <c r="O26" s="16">
        <v>0</v>
      </c>
      <c r="P26" s="16"/>
      <c r="Q26" s="25">
        <v>5163.22</v>
      </c>
      <c r="R26" s="25">
        <v>5163.22</v>
      </c>
      <c r="S26" s="25">
        <v>0</v>
      </c>
      <c r="T26" s="25">
        <v>0</v>
      </c>
      <c r="U26" s="25">
        <v>5163.22</v>
      </c>
      <c r="V26" s="25">
        <v>0</v>
      </c>
    </row>
    <row r="27" spans="2:22" x14ac:dyDescent="0.25">
      <c r="C27" s="23" t="s">
        <v>118</v>
      </c>
      <c r="D27" s="16">
        <v>0</v>
      </c>
      <c r="E27" s="16" t="s">
        <v>117</v>
      </c>
      <c r="F27" s="16" t="s">
        <v>64</v>
      </c>
      <c r="G27" s="16" t="s">
        <v>64</v>
      </c>
      <c r="H27" s="16" t="s">
        <v>111</v>
      </c>
      <c r="I27" s="16" t="s">
        <v>112</v>
      </c>
      <c r="J27" s="16" t="s">
        <v>107</v>
      </c>
      <c r="K27" s="16" t="s">
        <v>64</v>
      </c>
      <c r="L27" s="16" t="s">
        <v>67</v>
      </c>
      <c r="M27" s="16" t="s">
        <v>64</v>
      </c>
      <c r="N27" s="16">
        <v>0</v>
      </c>
      <c r="O27" s="16">
        <v>0</v>
      </c>
      <c r="P27" s="16"/>
      <c r="Q27" s="25">
        <v>5163.22</v>
      </c>
      <c r="R27" s="25">
        <v>5163.22</v>
      </c>
      <c r="S27" s="25">
        <v>0</v>
      </c>
      <c r="T27" s="25">
        <v>0</v>
      </c>
      <c r="U27" s="25">
        <v>5163.22</v>
      </c>
      <c r="V27" s="25">
        <v>0</v>
      </c>
    </row>
    <row r="28" spans="2:22" x14ac:dyDescent="0.25">
      <c r="C28" s="23" t="s">
        <v>119</v>
      </c>
      <c r="D28" s="16">
        <v>0</v>
      </c>
      <c r="E28" s="16" t="s">
        <v>110</v>
      </c>
      <c r="F28" s="16" t="s">
        <v>64</v>
      </c>
      <c r="G28" s="16" t="s">
        <v>64</v>
      </c>
      <c r="H28" s="16" t="s">
        <v>111</v>
      </c>
      <c r="I28" s="16" t="s">
        <v>112</v>
      </c>
      <c r="J28" s="16" t="s">
        <v>107</v>
      </c>
      <c r="K28" s="16" t="s">
        <v>64</v>
      </c>
      <c r="L28" s="16" t="s">
        <v>67</v>
      </c>
      <c r="M28" s="16" t="s">
        <v>64</v>
      </c>
      <c r="N28" s="16">
        <v>0</v>
      </c>
      <c r="O28" s="16">
        <v>0</v>
      </c>
      <c r="P28" s="16"/>
      <c r="Q28" s="25">
        <v>5974.62</v>
      </c>
      <c r="R28" s="25">
        <v>5974.62</v>
      </c>
      <c r="S28" s="25">
        <v>0</v>
      </c>
      <c r="T28" s="25">
        <v>0</v>
      </c>
      <c r="U28" s="25">
        <v>5974.62</v>
      </c>
      <c r="V28" s="25">
        <v>0</v>
      </c>
    </row>
    <row r="29" spans="2:22" x14ac:dyDescent="0.25">
      <c r="C29" s="23" t="s">
        <v>120</v>
      </c>
      <c r="D29" s="16">
        <v>0</v>
      </c>
      <c r="E29" s="16" t="s">
        <v>121</v>
      </c>
      <c r="F29" s="16" t="s">
        <v>64</v>
      </c>
      <c r="G29" s="16" t="s">
        <v>64</v>
      </c>
      <c r="H29" s="16" t="s">
        <v>111</v>
      </c>
      <c r="I29" s="16" t="s">
        <v>112</v>
      </c>
      <c r="J29" s="16" t="s">
        <v>107</v>
      </c>
      <c r="K29" s="16" t="s">
        <v>64</v>
      </c>
      <c r="L29" s="16" t="s">
        <v>67</v>
      </c>
      <c r="M29" s="16" t="s">
        <v>64</v>
      </c>
      <c r="N29" s="16">
        <v>0</v>
      </c>
      <c r="O29" s="16">
        <v>0</v>
      </c>
      <c r="P29" s="16"/>
      <c r="Q29" s="25">
        <v>3870.76</v>
      </c>
      <c r="R29" s="25">
        <v>3870.76</v>
      </c>
      <c r="S29" s="25">
        <v>0</v>
      </c>
      <c r="T29" s="25">
        <v>0</v>
      </c>
      <c r="U29" s="25">
        <v>3870.76</v>
      </c>
      <c r="V29" s="25">
        <v>0</v>
      </c>
    </row>
    <row r="30" spans="2:22" x14ac:dyDescent="0.25">
      <c r="C30" s="23" t="s">
        <v>122</v>
      </c>
      <c r="D30" s="16">
        <v>0</v>
      </c>
      <c r="E30" s="16" t="s">
        <v>123</v>
      </c>
      <c r="F30" s="16" t="s">
        <v>64</v>
      </c>
      <c r="G30" s="16" t="s">
        <v>64</v>
      </c>
      <c r="H30" s="16" t="s">
        <v>111</v>
      </c>
      <c r="I30" s="16" t="s">
        <v>112</v>
      </c>
      <c r="J30" s="16" t="s">
        <v>107</v>
      </c>
      <c r="K30" s="16" t="s">
        <v>64</v>
      </c>
      <c r="L30" s="16" t="s">
        <v>67</v>
      </c>
      <c r="M30" s="16" t="s">
        <v>64</v>
      </c>
      <c r="N30" s="16">
        <v>0</v>
      </c>
      <c r="O30" s="16">
        <v>0</v>
      </c>
      <c r="P30" s="16"/>
      <c r="Q30" s="25">
        <v>3018.65</v>
      </c>
      <c r="R30" s="25">
        <v>3018.65</v>
      </c>
      <c r="S30" s="25">
        <v>0</v>
      </c>
      <c r="T30" s="25">
        <v>0</v>
      </c>
      <c r="U30" s="25">
        <v>3018.65</v>
      </c>
      <c r="V30" s="25">
        <v>0</v>
      </c>
    </row>
    <row r="31" spans="2:22" x14ac:dyDescent="0.25">
      <c r="C31" s="23" t="s">
        <v>124</v>
      </c>
      <c r="D31" s="16">
        <v>0</v>
      </c>
      <c r="E31" s="16" t="s">
        <v>125</v>
      </c>
      <c r="F31" s="16" t="s">
        <v>64</v>
      </c>
      <c r="G31" s="16" t="s">
        <v>64</v>
      </c>
      <c r="H31" s="16" t="s">
        <v>111</v>
      </c>
      <c r="I31" s="16" t="s">
        <v>112</v>
      </c>
      <c r="J31" s="16" t="s">
        <v>107</v>
      </c>
      <c r="K31" s="16" t="s">
        <v>64</v>
      </c>
      <c r="L31" s="16" t="s">
        <v>67</v>
      </c>
      <c r="M31" s="16" t="s">
        <v>64</v>
      </c>
      <c r="N31" s="16">
        <v>0</v>
      </c>
      <c r="O31" s="16">
        <v>0</v>
      </c>
      <c r="P31" s="16"/>
      <c r="Q31" s="25">
        <v>2931.53</v>
      </c>
      <c r="R31" s="25">
        <v>2931.53</v>
      </c>
      <c r="S31" s="25">
        <v>0</v>
      </c>
      <c r="T31" s="25">
        <v>0</v>
      </c>
      <c r="U31" s="25">
        <v>2931.53</v>
      </c>
      <c r="V31" s="25">
        <v>0</v>
      </c>
    </row>
    <row r="32" spans="2:22" x14ac:dyDescent="0.25">
      <c r="C32" s="23" t="s">
        <v>126</v>
      </c>
      <c r="D32" s="16">
        <v>0</v>
      </c>
      <c r="E32" s="16" t="s">
        <v>127</v>
      </c>
      <c r="F32" s="16" t="s">
        <v>64</v>
      </c>
      <c r="G32" s="16" t="s">
        <v>64</v>
      </c>
      <c r="H32" s="16" t="s">
        <v>111</v>
      </c>
      <c r="I32" s="16" t="s">
        <v>112</v>
      </c>
      <c r="J32" s="16" t="s">
        <v>107</v>
      </c>
      <c r="K32" s="16" t="s">
        <v>64</v>
      </c>
      <c r="L32" s="16" t="s">
        <v>67</v>
      </c>
      <c r="M32" s="16" t="s">
        <v>64</v>
      </c>
      <c r="N32" s="16">
        <v>0</v>
      </c>
      <c r="O32" s="16">
        <v>0</v>
      </c>
      <c r="P32" s="16"/>
      <c r="Q32" s="25">
        <v>2931.53</v>
      </c>
      <c r="R32" s="25">
        <v>2931.53</v>
      </c>
      <c r="S32" s="25">
        <v>0</v>
      </c>
      <c r="T32" s="25">
        <v>0</v>
      </c>
      <c r="U32" s="25">
        <v>2931.53</v>
      </c>
      <c r="V32" s="25">
        <v>0</v>
      </c>
    </row>
    <row r="33" spans="2:22" x14ac:dyDescent="0.25">
      <c r="B33" s="15" t="s">
        <v>35</v>
      </c>
      <c r="G33"/>
      <c r="H33"/>
      <c r="I33"/>
      <c r="K33"/>
      <c r="L33"/>
      <c r="Q33" s="24">
        <v>12711332.479999997</v>
      </c>
      <c r="R33" s="24">
        <v>12711332.479999997</v>
      </c>
      <c r="S33" s="24">
        <v>8505852.1500000004</v>
      </c>
      <c r="T33" s="24">
        <v>212035.49</v>
      </c>
      <c r="U33" s="24">
        <v>3974499.54</v>
      </c>
      <c r="V33" s="24">
        <v>-82907.67</v>
      </c>
    </row>
    <row r="34" spans="2:22" x14ac:dyDescent="0.25">
      <c r="G34"/>
      <c r="H34"/>
      <c r="I34"/>
      <c r="K34"/>
      <c r="L34"/>
    </row>
    <row r="35" spans="2:22" x14ac:dyDescent="0.25">
      <c r="G35"/>
      <c r="H35"/>
      <c r="I35"/>
      <c r="K35"/>
      <c r="L35"/>
    </row>
    <row r="36" spans="2:22" x14ac:dyDescent="0.25">
      <c r="G36"/>
      <c r="H36"/>
      <c r="I36"/>
      <c r="K36"/>
      <c r="L36"/>
    </row>
    <row r="37" spans="2:22" x14ac:dyDescent="0.25">
      <c r="G37"/>
      <c r="H37"/>
      <c r="I37"/>
      <c r="K37"/>
      <c r="L37"/>
    </row>
    <row r="38" spans="2:22" x14ac:dyDescent="0.25">
      <c r="G38"/>
      <c r="H38"/>
      <c r="I38"/>
      <c r="K38"/>
      <c r="L38"/>
    </row>
    <row r="39" spans="2:22" x14ac:dyDescent="0.25">
      <c r="G39"/>
      <c r="H39"/>
      <c r="I39"/>
      <c r="K39"/>
      <c r="L39"/>
    </row>
    <row r="40" spans="2:22" x14ac:dyDescent="0.25">
      <c r="G40"/>
      <c r="H40"/>
      <c r="I40"/>
      <c r="K40"/>
      <c r="L40"/>
    </row>
  </sheetData>
  <mergeCells count="21">
    <mergeCell ref="K4:K5"/>
    <mergeCell ref="B4:B5"/>
    <mergeCell ref="E4:E5"/>
    <mergeCell ref="F4:F5"/>
    <mergeCell ref="C4:D5"/>
    <mergeCell ref="U1:V1"/>
    <mergeCell ref="Q4:Q5"/>
    <mergeCell ref="V4:V5"/>
    <mergeCell ref="O4:P5"/>
    <mergeCell ref="B2:V2"/>
    <mergeCell ref="L4:L5"/>
    <mergeCell ref="S4:S5"/>
    <mergeCell ref="T4:T5"/>
    <mergeCell ref="U4:U5"/>
    <mergeCell ref="R4:R5"/>
    <mergeCell ref="M4:M5"/>
    <mergeCell ref="N4:N5"/>
    <mergeCell ref="G4:G5"/>
    <mergeCell ref="H4:H5"/>
    <mergeCell ref="I4:I5"/>
    <mergeCell ref="J4:J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opLeftCell="L1" workbookViewId="0">
      <selection activeCell="Y12" sqref="Y12"/>
    </sheetView>
  </sheetViews>
  <sheetFormatPr baseColWidth="10" defaultColWidth="14.28515625" defaultRowHeight="15" x14ac:dyDescent="0.25"/>
  <cols>
    <col min="1" max="1" width="13.5703125" style="1" bestFit="1" customWidth="1" collapsed="1"/>
    <col min="2" max="2" width="19.140625" style="1" bestFit="1" customWidth="1" collapsed="1"/>
    <col min="3" max="3" width="33.28515625" style="1" customWidth="1" collapsed="1"/>
    <col min="4" max="4" width="12.85546875" style="1" bestFit="1" customWidth="1" collapsed="1"/>
    <col min="5" max="5" width="19.140625" style="1" bestFit="1" customWidth="1" collapsed="1"/>
    <col min="6" max="6" width="33" style="1" customWidth="1" collapsed="1"/>
    <col min="7" max="7" width="12.85546875" style="1" bestFit="1" customWidth="1" collapsed="1"/>
    <col min="8" max="8" width="19.140625" style="1" bestFit="1" customWidth="1" collapsed="1"/>
    <col min="9" max="9" width="32.7109375" style="1" customWidth="1" collapsed="1"/>
    <col min="10" max="10" width="12.85546875" style="1" bestFit="1" customWidth="1" collapsed="1"/>
    <col min="11" max="11" width="19.140625" style="1" bestFit="1" customWidth="1" collapsed="1"/>
    <col min="12" max="12" width="33" style="1" customWidth="1" collapsed="1"/>
    <col min="13" max="13" width="12.85546875" style="1" bestFit="1" customWidth="1" collapsed="1"/>
    <col min="14" max="14" width="19.140625" style="1" bestFit="1" customWidth="1" collapsed="1"/>
    <col min="15" max="15" width="33" style="1" customWidth="1" collapsed="1"/>
    <col min="16" max="16" width="14.42578125" style="1" bestFit="1" customWidth="1" collapsed="1"/>
    <col min="17" max="17" width="12.85546875" style="1" bestFit="1" customWidth="1" collapsed="1"/>
    <col min="18" max="18" width="11" style="1" bestFit="1" customWidth="1" collapsed="1"/>
    <col min="19" max="19" width="14.7109375" style="1" bestFit="1" customWidth="1" collapsed="1"/>
    <col min="20" max="20" width="14.7109375" style="1" customWidth="1" collapsed="1"/>
    <col min="21" max="21" width="7.5703125" style="1" bestFit="1" customWidth="1" collapsed="1"/>
    <col min="22" max="22" width="15.5703125" style="1" bestFit="1" customWidth="1" collapsed="1"/>
    <col min="23" max="23" width="11.42578125" style="1" bestFit="1" customWidth="1" collapsed="1"/>
    <col min="24" max="25" width="25.85546875" style="1" customWidth="1" collapsed="1"/>
    <col min="26" max="27" width="10.7109375" style="1" bestFit="1" customWidth="1" collapsed="1"/>
    <col min="28" max="28" width="10.7109375" style="1" customWidth="1" collapsed="1"/>
    <col min="29" max="29" width="16.7109375" style="1" customWidth="1" collapsed="1"/>
    <col min="30" max="30" width="14.85546875" style="1" customWidth="1" collapsed="1"/>
    <col min="31" max="31" width="22.5703125" style="1" customWidth="1" collapsed="1"/>
    <col min="32" max="32" width="30.28515625" style="1" bestFit="1" customWidth="1" collapsed="1"/>
    <col min="33" max="33" width="36.42578125" style="1" bestFit="1" customWidth="1" collapsed="1"/>
    <col min="34" max="34" width="25" style="1" bestFit="1" customWidth="1" collapsed="1"/>
    <col min="35" max="35" width="37.7109375" style="1" bestFit="1" customWidth="1" collapsed="1"/>
    <col min="36" max="36" width="37.7109375" style="1" customWidth="1" collapsed="1"/>
    <col min="37" max="37" width="34.85546875" style="1" bestFit="1" customWidth="1" collapsed="1"/>
    <col min="38" max="38" width="29" style="1" bestFit="1" customWidth="1" collapsed="1"/>
    <col min="39" max="39" width="24.7109375" style="1" bestFit="1" customWidth="1" collapsed="1"/>
    <col min="40" max="40" width="23.42578125" style="1" bestFit="1" customWidth="1" collapsed="1"/>
    <col min="41" max="41" width="30.85546875" style="1" bestFit="1" customWidth="1" collapsed="1"/>
    <col min="42" max="42" width="25.7109375" style="1" bestFit="1" customWidth="1" collapsed="1"/>
    <col min="43" max="43" width="23.7109375" style="1" bestFit="1" customWidth="1" collapsed="1"/>
    <col min="44" max="44" width="29.85546875" style="1" bestFit="1" customWidth="1" collapsed="1"/>
    <col min="45" max="45" width="24.7109375" style="1" bestFit="1" customWidth="1" collapsed="1"/>
    <col min="46" max="46" width="22.7109375" style="1" bestFit="1" customWidth="1" collapsed="1"/>
    <col min="47" max="47" width="18" style="1" bestFit="1" customWidth="1" collapsed="1"/>
    <col min="48" max="48" width="10.140625" style="1" customWidth="1" collapsed="1"/>
    <col min="49" max="16384" width="14.28515625" style="1" collapsed="1"/>
  </cols>
  <sheetData>
    <row r="1" spans="1:51" x14ac:dyDescent="0.25">
      <c r="A1" s="1" t="s">
        <v>7</v>
      </c>
      <c r="B1" s="1" t="str">
        <f>AK4</f>
        <v>859407</v>
      </c>
      <c r="C1" s="1" t="s">
        <v>8</v>
      </c>
      <c r="D1" s="11" t="str">
        <f>AL4</f>
        <v>RF</v>
      </c>
      <c r="E1" s="1" t="s">
        <v>9</v>
      </c>
      <c r="F1" s="11" t="str">
        <f>AM4</f>
        <v>03-04-2018</v>
      </c>
    </row>
    <row r="2" spans="1:51" x14ac:dyDescent="0.25">
      <c r="A2" s="1" t="s">
        <v>30</v>
      </c>
      <c r="B2" s="8" t="str">
        <f>AJ4</f>
        <v>31-12-2016</v>
      </c>
    </row>
    <row r="3" spans="1:51" s="2" customFormat="1" ht="15" customHeight="1" x14ac:dyDescent="0.25">
      <c r="A3" s="4" t="s">
        <v>0</v>
      </c>
      <c r="B3" s="4" t="s">
        <v>1</v>
      </c>
      <c r="C3" s="4" t="s">
        <v>13</v>
      </c>
      <c r="D3" s="4" t="s">
        <v>17</v>
      </c>
      <c r="E3" s="4" t="s">
        <v>2</v>
      </c>
      <c r="F3" s="4" t="s">
        <v>14</v>
      </c>
      <c r="G3" s="4" t="s">
        <v>3</v>
      </c>
      <c r="H3" s="4" t="s">
        <v>4</v>
      </c>
      <c r="I3" s="4" t="s">
        <v>15</v>
      </c>
      <c r="J3" s="4" t="s">
        <v>5</v>
      </c>
      <c r="K3" s="4" t="s">
        <v>6</v>
      </c>
      <c r="L3" s="4" t="s">
        <v>16</v>
      </c>
      <c r="M3" s="4" t="s">
        <v>18</v>
      </c>
      <c r="N3" s="4" t="s">
        <v>19</v>
      </c>
      <c r="O3" s="4" t="s">
        <v>20</v>
      </c>
      <c r="P3" s="3" t="s">
        <v>21</v>
      </c>
      <c r="Q3" s="1" t="s">
        <v>22</v>
      </c>
      <c r="R3" s="1" t="s">
        <v>23</v>
      </c>
      <c r="S3" s="1" t="s">
        <v>24</v>
      </c>
      <c r="T3" s="1" t="s">
        <v>42</v>
      </c>
      <c r="U3" s="1" t="s">
        <v>25</v>
      </c>
      <c r="V3" s="1" t="s">
        <v>31</v>
      </c>
      <c r="W3" s="1" t="s">
        <v>26</v>
      </c>
      <c r="X3" s="1" t="s">
        <v>39</v>
      </c>
      <c r="Y3" s="1" t="s">
        <v>27</v>
      </c>
      <c r="Z3" s="1" t="s">
        <v>55</v>
      </c>
      <c r="AA3" s="1" t="s">
        <v>40</v>
      </c>
      <c r="AB3" s="1" t="s">
        <v>41</v>
      </c>
      <c r="AC3" s="1" t="s">
        <v>47</v>
      </c>
      <c r="AD3" s="1" t="s">
        <v>32</v>
      </c>
      <c r="AE3" s="1" t="s">
        <v>28</v>
      </c>
      <c r="AF3" s="1" t="s">
        <v>43</v>
      </c>
      <c r="AG3" s="1" t="s">
        <v>44</v>
      </c>
      <c r="AH3" s="1" t="s">
        <v>45</v>
      </c>
      <c r="AI3" s="1" t="s">
        <v>46</v>
      </c>
      <c r="AJ3" s="1" t="s">
        <v>54</v>
      </c>
      <c r="AK3" s="1" t="s">
        <v>10</v>
      </c>
      <c r="AL3" s="1" t="s">
        <v>11</v>
      </c>
      <c r="AM3" s="1" t="s">
        <v>12</v>
      </c>
      <c r="AN3" s="1"/>
      <c r="AO3" s="1"/>
      <c r="AP3" s="1"/>
      <c r="AQ3" s="1"/>
      <c r="AR3" s="1"/>
      <c r="AT3" s="12"/>
      <c r="AV3" s="3"/>
      <c r="AW3" s="5"/>
      <c r="AX3" s="5"/>
      <c r="AY3" s="5"/>
    </row>
    <row r="4" spans="1:51" x14ac:dyDescent="0.25">
      <c r="A4" t="s">
        <v>56</v>
      </c>
      <c r="B4" t="s">
        <v>57</v>
      </c>
      <c r="C4" t="str">
        <f t="shared" ref="C4:C25" si="0">CONCATENATE(A4," - ",B4)</f>
        <v>IAC - Ets IAC - Sté A</v>
      </c>
      <c r="D4" t="s">
        <v>58</v>
      </c>
      <c r="E4" t="s">
        <v>59</v>
      </c>
      <c r="F4" t="str">
        <f t="shared" ref="F4:F25" si="1">CONCATENATE(D4," - ",E4)</f>
        <v>218100 - Inst gen,agenc,amena</v>
      </c>
      <c r="G4"/>
      <c r="H4"/>
      <c r="I4" t="str">
        <f t="shared" ref="I4:I25" si="2">CONCATENATE(G4," - ",H4)</f>
        <v xml:space="preserve"> - </v>
      </c>
      <c r="J4"/>
      <c r="K4"/>
      <c r="L4" t="str">
        <f t="shared" ref="L4:L25" si="3">CONCATENATE(J4," - ",K4)</f>
        <v xml:space="preserve"> - </v>
      </c>
      <c r="M4"/>
      <c r="N4"/>
      <c r="O4" t="str">
        <f t="shared" ref="O4:O25" si="4">CONCATENATE(M4," - ",N4)</f>
        <v xml:space="preserve"> - </v>
      </c>
      <c r="P4" t="s">
        <v>60</v>
      </c>
      <c r="Q4">
        <v>0</v>
      </c>
      <c r="R4" s="11" t="s">
        <v>61</v>
      </c>
      <c r="S4" s="11" t="s">
        <v>62</v>
      </c>
      <c r="T4" s="11" t="s">
        <v>63</v>
      </c>
      <c r="U4" t="s">
        <v>64</v>
      </c>
      <c r="V4" t="s">
        <v>64</v>
      </c>
      <c r="W4" t="s">
        <v>65</v>
      </c>
      <c r="X4" t="s">
        <v>66</v>
      </c>
      <c r="Y4" s="1" t="s">
        <v>67</v>
      </c>
      <c r="Z4" s="1" t="s">
        <v>68</v>
      </c>
      <c r="AA4" s="8">
        <v>20</v>
      </c>
      <c r="AB4" s="20">
        <v>60</v>
      </c>
      <c r="AC4" s="1" t="s">
        <v>69</v>
      </c>
      <c r="AD4" s="8">
        <v>25000</v>
      </c>
      <c r="AE4" s="8">
        <v>25000</v>
      </c>
      <c r="AF4" s="8">
        <v>25000</v>
      </c>
      <c r="AG4" s="8">
        <v>0</v>
      </c>
      <c r="AH4" s="8">
        <v>0</v>
      </c>
      <c r="AI4" s="8">
        <v>0</v>
      </c>
      <c r="AJ4" s="11" t="s">
        <v>63</v>
      </c>
      <c r="AK4" s="1" t="s">
        <v>70</v>
      </c>
      <c r="AL4" s="1" t="s">
        <v>71</v>
      </c>
      <c r="AM4" s="11" t="s">
        <v>72</v>
      </c>
    </row>
    <row r="5" spans="1:51" x14ac:dyDescent="0.25">
      <c r="A5" t="s">
        <v>56</v>
      </c>
      <c r="B5" t="s">
        <v>57</v>
      </c>
      <c r="C5" t="str">
        <f t="shared" si="0"/>
        <v>IAC - Ets IAC - Sté A</v>
      </c>
      <c r="D5" t="s">
        <v>58</v>
      </c>
      <c r="E5" t="s">
        <v>59</v>
      </c>
      <c r="F5" t="str">
        <f t="shared" si="1"/>
        <v>218100 - Inst gen,agenc,amena</v>
      </c>
      <c r="G5"/>
      <c r="H5"/>
      <c r="I5" t="str">
        <f t="shared" si="2"/>
        <v xml:space="preserve"> - </v>
      </c>
      <c r="J5"/>
      <c r="K5"/>
      <c r="L5" t="str">
        <f t="shared" si="3"/>
        <v xml:space="preserve"> - </v>
      </c>
      <c r="M5"/>
      <c r="N5"/>
      <c r="O5" t="str">
        <f t="shared" si="4"/>
        <v xml:space="preserve"> - </v>
      </c>
      <c r="P5" t="s">
        <v>73</v>
      </c>
      <c r="Q5">
        <v>0</v>
      </c>
      <c r="R5" s="11" t="s">
        <v>74</v>
      </c>
      <c r="S5" s="11" t="s">
        <v>74</v>
      </c>
      <c r="T5" s="11" t="s">
        <v>64</v>
      </c>
      <c r="U5" t="s">
        <v>64</v>
      </c>
      <c r="V5" t="s">
        <v>64</v>
      </c>
      <c r="W5" t="s">
        <v>65</v>
      </c>
      <c r="X5" t="s">
        <v>75</v>
      </c>
      <c r="Y5" s="1" t="s">
        <v>67</v>
      </c>
      <c r="Z5" s="1" t="s">
        <v>76</v>
      </c>
      <c r="AA5" s="8">
        <v>10</v>
      </c>
      <c r="AB5" s="20">
        <v>10</v>
      </c>
      <c r="AC5" s="1" t="s">
        <v>65</v>
      </c>
      <c r="AD5" s="8">
        <v>2000000</v>
      </c>
      <c r="AE5" s="8">
        <v>2000000</v>
      </c>
      <c r="AF5" s="8">
        <v>1902222.22</v>
      </c>
      <c r="AG5" s="8">
        <v>97777.78</v>
      </c>
      <c r="AH5" s="8">
        <v>0</v>
      </c>
      <c r="AI5" s="8">
        <v>-97777.78</v>
      </c>
      <c r="AJ5" s="11" t="s">
        <v>63</v>
      </c>
      <c r="AK5" s="1" t="s">
        <v>70</v>
      </c>
      <c r="AL5" s="1" t="s">
        <v>71</v>
      </c>
      <c r="AM5" s="11" t="s">
        <v>72</v>
      </c>
    </row>
    <row r="6" spans="1:51" x14ac:dyDescent="0.25">
      <c r="A6" t="s">
        <v>56</v>
      </c>
      <c r="B6" t="s">
        <v>57</v>
      </c>
      <c r="C6" t="str">
        <f t="shared" si="0"/>
        <v>IAC - Ets IAC - Sté A</v>
      </c>
      <c r="D6" t="s">
        <v>58</v>
      </c>
      <c r="E6" t="s">
        <v>59</v>
      </c>
      <c r="F6" t="str">
        <f t="shared" si="1"/>
        <v>218100 - Inst gen,agenc,amena</v>
      </c>
      <c r="G6"/>
      <c r="H6"/>
      <c r="I6" t="str">
        <f t="shared" si="2"/>
        <v xml:space="preserve"> - </v>
      </c>
      <c r="J6"/>
      <c r="K6"/>
      <c r="L6" t="str">
        <f t="shared" si="3"/>
        <v xml:space="preserve"> - </v>
      </c>
      <c r="M6"/>
      <c r="N6"/>
      <c r="O6" t="str">
        <f t="shared" si="4"/>
        <v xml:space="preserve"> - </v>
      </c>
      <c r="P6" t="s">
        <v>77</v>
      </c>
      <c r="Q6">
        <v>0</v>
      </c>
      <c r="R6" s="11" t="s">
        <v>78</v>
      </c>
      <c r="S6" s="11" t="s">
        <v>78</v>
      </c>
      <c r="T6" s="11" t="s">
        <v>64</v>
      </c>
      <c r="U6" t="s">
        <v>64</v>
      </c>
      <c r="V6" t="s">
        <v>64</v>
      </c>
      <c r="W6" t="s">
        <v>65</v>
      </c>
      <c r="X6" t="s">
        <v>79</v>
      </c>
      <c r="Y6" s="1" t="s">
        <v>67</v>
      </c>
      <c r="Z6" s="1" t="s">
        <v>76</v>
      </c>
      <c r="AA6" s="8">
        <v>20</v>
      </c>
      <c r="AB6" s="20">
        <v>5</v>
      </c>
      <c r="AC6" s="1" t="s">
        <v>65</v>
      </c>
      <c r="AD6" s="8">
        <v>820.39</v>
      </c>
      <c r="AE6" s="8">
        <v>820.39</v>
      </c>
      <c r="AF6" s="8">
        <v>690.5</v>
      </c>
      <c r="AG6" s="8">
        <v>129.88999999999999</v>
      </c>
      <c r="AH6" s="8">
        <v>0</v>
      </c>
      <c r="AI6" s="8">
        <v>-129.88999999999999</v>
      </c>
      <c r="AJ6" s="11" t="s">
        <v>63</v>
      </c>
      <c r="AK6" s="1" t="s">
        <v>70</v>
      </c>
      <c r="AL6" s="1" t="s">
        <v>71</v>
      </c>
      <c r="AM6" s="11" t="s">
        <v>72</v>
      </c>
    </row>
    <row r="7" spans="1:51" x14ac:dyDescent="0.25">
      <c r="A7" t="s">
        <v>56</v>
      </c>
      <c r="B7" t="s">
        <v>57</v>
      </c>
      <c r="C7" t="str">
        <f t="shared" si="0"/>
        <v>IAC - Ets IAC - Sté A</v>
      </c>
      <c r="D7" t="s">
        <v>58</v>
      </c>
      <c r="E7" t="s">
        <v>59</v>
      </c>
      <c r="F7" t="str">
        <f t="shared" si="1"/>
        <v>218100 - Inst gen,agenc,amena</v>
      </c>
      <c r="G7"/>
      <c r="H7"/>
      <c r="I7" t="str">
        <f t="shared" si="2"/>
        <v xml:space="preserve"> - </v>
      </c>
      <c r="J7"/>
      <c r="K7"/>
      <c r="L7" t="str">
        <f t="shared" si="3"/>
        <v xml:space="preserve"> - </v>
      </c>
      <c r="M7"/>
      <c r="N7"/>
      <c r="O7" t="str">
        <f t="shared" si="4"/>
        <v xml:space="preserve"> - </v>
      </c>
      <c r="P7" t="s">
        <v>80</v>
      </c>
      <c r="Q7">
        <v>0</v>
      </c>
      <c r="R7" s="11" t="s">
        <v>81</v>
      </c>
      <c r="S7" s="11" t="s">
        <v>81</v>
      </c>
      <c r="T7" s="11" t="s">
        <v>82</v>
      </c>
      <c r="U7" t="s">
        <v>64</v>
      </c>
      <c r="V7" t="s">
        <v>64</v>
      </c>
      <c r="W7" t="s">
        <v>65</v>
      </c>
      <c r="X7" t="s">
        <v>79</v>
      </c>
      <c r="Y7" s="1" t="s">
        <v>67</v>
      </c>
      <c r="Z7" s="1" t="s">
        <v>76</v>
      </c>
      <c r="AA7" s="8">
        <v>33.33</v>
      </c>
      <c r="AB7" s="20">
        <v>3</v>
      </c>
      <c r="AC7" s="1" t="s">
        <v>65</v>
      </c>
      <c r="AD7" s="8">
        <v>410.19</v>
      </c>
      <c r="AE7" s="8">
        <v>410.19</v>
      </c>
      <c r="AF7" s="8">
        <v>410.19</v>
      </c>
      <c r="AG7" s="8">
        <v>0</v>
      </c>
      <c r="AH7" s="8">
        <v>0</v>
      </c>
      <c r="AI7" s="8">
        <v>0</v>
      </c>
      <c r="AJ7" s="11" t="s">
        <v>63</v>
      </c>
      <c r="AK7" s="1" t="s">
        <v>70</v>
      </c>
      <c r="AL7" s="1" t="s">
        <v>71</v>
      </c>
      <c r="AM7" s="11" t="s">
        <v>72</v>
      </c>
    </row>
    <row r="8" spans="1:51" x14ac:dyDescent="0.25">
      <c r="A8" t="s">
        <v>56</v>
      </c>
      <c r="B8" t="s">
        <v>57</v>
      </c>
      <c r="C8" t="str">
        <f t="shared" si="0"/>
        <v>IAC - Ets IAC - Sté A</v>
      </c>
      <c r="D8" t="s">
        <v>58</v>
      </c>
      <c r="E8" t="s">
        <v>59</v>
      </c>
      <c r="F8" t="str">
        <f t="shared" si="1"/>
        <v>218100 - Inst gen,agenc,amena</v>
      </c>
      <c r="G8"/>
      <c r="H8"/>
      <c r="I8" t="str">
        <f t="shared" si="2"/>
        <v xml:space="preserve"> - </v>
      </c>
      <c r="J8"/>
      <c r="K8"/>
      <c r="L8" t="str">
        <f t="shared" si="3"/>
        <v xml:space="preserve"> - </v>
      </c>
      <c r="M8"/>
      <c r="N8"/>
      <c r="O8" t="str">
        <f t="shared" si="4"/>
        <v xml:space="preserve"> - </v>
      </c>
      <c r="P8" t="s">
        <v>83</v>
      </c>
      <c r="Q8">
        <v>0</v>
      </c>
      <c r="R8" s="11" t="s">
        <v>84</v>
      </c>
      <c r="S8" s="11" t="s">
        <v>84</v>
      </c>
      <c r="T8" s="11" t="s">
        <v>85</v>
      </c>
      <c r="U8" t="s">
        <v>64</v>
      </c>
      <c r="V8" t="s">
        <v>64</v>
      </c>
      <c r="W8" t="s">
        <v>65</v>
      </c>
      <c r="X8" t="s">
        <v>86</v>
      </c>
      <c r="Y8" s="1" t="s">
        <v>67</v>
      </c>
      <c r="Z8" s="1" t="s">
        <v>68</v>
      </c>
      <c r="AA8" s="8">
        <v>10</v>
      </c>
      <c r="AB8" s="20">
        <v>10</v>
      </c>
      <c r="AC8" s="1" t="s">
        <v>65</v>
      </c>
      <c r="AD8" s="8">
        <v>33804.57</v>
      </c>
      <c r="AE8" s="8">
        <v>33804.57</v>
      </c>
      <c r="AF8" s="8">
        <v>16733.27</v>
      </c>
      <c r="AG8" s="8">
        <v>0</v>
      </c>
      <c r="AH8" s="8">
        <v>0</v>
      </c>
      <c r="AI8" s="8">
        <v>0</v>
      </c>
      <c r="AJ8" s="11" t="s">
        <v>63</v>
      </c>
      <c r="AK8" s="1" t="s">
        <v>70</v>
      </c>
      <c r="AL8" s="1" t="s">
        <v>71</v>
      </c>
      <c r="AM8" s="11" t="s">
        <v>72</v>
      </c>
    </row>
    <row r="9" spans="1:51" x14ac:dyDescent="0.25">
      <c r="A9" t="s">
        <v>56</v>
      </c>
      <c r="B9" t="s">
        <v>57</v>
      </c>
      <c r="C9" t="str">
        <f t="shared" si="0"/>
        <v>IAC - Ets IAC - Sté A</v>
      </c>
      <c r="D9" t="s">
        <v>58</v>
      </c>
      <c r="E9" t="s">
        <v>59</v>
      </c>
      <c r="F9" t="str">
        <f t="shared" si="1"/>
        <v>218100 - Inst gen,agenc,amena</v>
      </c>
      <c r="G9"/>
      <c r="H9"/>
      <c r="I9" t="str">
        <f t="shared" si="2"/>
        <v xml:space="preserve"> - </v>
      </c>
      <c r="J9"/>
      <c r="K9"/>
      <c r="L9" t="str">
        <f t="shared" si="3"/>
        <v xml:space="preserve"> - </v>
      </c>
      <c r="M9"/>
      <c r="N9"/>
      <c r="O9" t="str">
        <f t="shared" si="4"/>
        <v xml:space="preserve"> - </v>
      </c>
      <c r="P9" t="s">
        <v>87</v>
      </c>
      <c r="Q9">
        <v>0</v>
      </c>
      <c r="R9" s="11" t="s">
        <v>84</v>
      </c>
      <c r="S9" s="11" t="s">
        <v>62</v>
      </c>
      <c r="T9" s="11" t="s">
        <v>64</v>
      </c>
      <c r="U9" t="s">
        <v>64</v>
      </c>
      <c r="V9" t="s">
        <v>64</v>
      </c>
      <c r="W9" t="s">
        <v>65</v>
      </c>
      <c r="X9" t="s">
        <v>88</v>
      </c>
      <c r="Y9" s="1" t="s">
        <v>67</v>
      </c>
      <c r="Z9" s="1" t="s">
        <v>68</v>
      </c>
      <c r="AA9" s="8">
        <v>10</v>
      </c>
      <c r="AB9" s="20">
        <v>10</v>
      </c>
      <c r="AC9" s="1" t="s">
        <v>65</v>
      </c>
      <c r="AD9" s="8">
        <v>3975.98</v>
      </c>
      <c r="AE9" s="8">
        <v>3975.98</v>
      </c>
      <c r="AF9" s="8">
        <v>3015.13</v>
      </c>
      <c r="AG9" s="8">
        <v>397.59</v>
      </c>
      <c r="AH9" s="8">
        <v>563.26</v>
      </c>
      <c r="AI9" s="8">
        <v>0</v>
      </c>
      <c r="AJ9" s="11" t="s">
        <v>63</v>
      </c>
      <c r="AK9" s="1" t="s">
        <v>70</v>
      </c>
      <c r="AL9" s="1" t="s">
        <v>71</v>
      </c>
      <c r="AM9" s="11" t="s">
        <v>72</v>
      </c>
    </row>
    <row r="10" spans="1:51" x14ac:dyDescent="0.25">
      <c r="A10" t="s">
        <v>56</v>
      </c>
      <c r="B10" t="s">
        <v>57</v>
      </c>
      <c r="C10" t="str">
        <f t="shared" si="0"/>
        <v>IAC - Ets IAC - Sté A</v>
      </c>
      <c r="D10" t="s">
        <v>58</v>
      </c>
      <c r="E10" t="s">
        <v>59</v>
      </c>
      <c r="F10" t="str">
        <f t="shared" si="1"/>
        <v>218100 - Inst gen,agenc,amena</v>
      </c>
      <c r="G10"/>
      <c r="H10"/>
      <c r="I10" t="str">
        <f t="shared" si="2"/>
        <v xml:space="preserve"> - </v>
      </c>
      <c r="J10"/>
      <c r="K10"/>
      <c r="L10" t="str">
        <f t="shared" si="3"/>
        <v xml:space="preserve"> - </v>
      </c>
      <c r="M10"/>
      <c r="N10"/>
      <c r="O10" t="str">
        <f t="shared" si="4"/>
        <v xml:space="preserve"> - </v>
      </c>
      <c r="P10" t="s">
        <v>89</v>
      </c>
      <c r="Q10">
        <v>0</v>
      </c>
      <c r="R10" s="11" t="s">
        <v>90</v>
      </c>
      <c r="S10" s="11" t="s">
        <v>90</v>
      </c>
      <c r="T10" s="11" t="s">
        <v>64</v>
      </c>
      <c r="U10" t="s">
        <v>64</v>
      </c>
      <c r="V10" t="s">
        <v>64</v>
      </c>
      <c r="W10" t="s">
        <v>65</v>
      </c>
      <c r="X10" t="s">
        <v>91</v>
      </c>
      <c r="Y10" s="1" t="s">
        <v>67</v>
      </c>
      <c r="Z10" s="1" t="s">
        <v>68</v>
      </c>
      <c r="AA10" s="8">
        <v>10</v>
      </c>
      <c r="AB10" s="20">
        <v>10</v>
      </c>
      <c r="AC10" s="1" t="s">
        <v>65</v>
      </c>
      <c r="AD10" s="8">
        <v>2000</v>
      </c>
      <c r="AE10" s="8">
        <v>2000</v>
      </c>
      <c r="AF10" s="8">
        <v>748.33</v>
      </c>
      <c r="AG10" s="8">
        <v>200</v>
      </c>
      <c r="AH10" s="8">
        <v>1051.67</v>
      </c>
      <c r="AI10" s="8">
        <v>0</v>
      </c>
      <c r="AJ10" s="11" t="s">
        <v>63</v>
      </c>
      <c r="AK10" s="1" t="s">
        <v>70</v>
      </c>
      <c r="AL10" s="1" t="s">
        <v>71</v>
      </c>
      <c r="AM10" s="11" t="s">
        <v>72</v>
      </c>
    </row>
    <row r="11" spans="1:51" x14ac:dyDescent="0.25">
      <c r="A11" t="s">
        <v>56</v>
      </c>
      <c r="B11" t="s">
        <v>57</v>
      </c>
      <c r="C11" t="str">
        <f t="shared" si="0"/>
        <v>IAC - Ets IAC - Sté A</v>
      </c>
      <c r="D11" t="s">
        <v>58</v>
      </c>
      <c r="E11" t="s">
        <v>59</v>
      </c>
      <c r="F11" t="str">
        <f t="shared" si="1"/>
        <v>218100 - Inst gen,agenc,amena</v>
      </c>
      <c r="G11"/>
      <c r="H11"/>
      <c r="I11" t="str">
        <f t="shared" si="2"/>
        <v xml:space="preserve"> - </v>
      </c>
      <c r="J11"/>
      <c r="K11"/>
      <c r="L11" t="str">
        <f t="shared" si="3"/>
        <v xml:space="preserve"> - </v>
      </c>
      <c r="M11"/>
      <c r="N11"/>
      <c r="O11" t="str">
        <f t="shared" si="4"/>
        <v xml:space="preserve"> - </v>
      </c>
      <c r="P11" t="s">
        <v>92</v>
      </c>
      <c r="Q11">
        <v>0</v>
      </c>
      <c r="R11" s="11" t="s">
        <v>93</v>
      </c>
      <c r="S11" s="11" t="s">
        <v>93</v>
      </c>
      <c r="T11" s="11" t="s">
        <v>94</v>
      </c>
      <c r="U11" t="s">
        <v>64</v>
      </c>
      <c r="V11" t="s">
        <v>64</v>
      </c>
      <c r="W11" t="s">
        <v>65</v>
      </c>
      <c r="X11" t="s">
        <v>95</v>
      </c>
      <c r="Y11" s="1" t="s">
        <v>67</v>
      </c>
      <c r="Z11" s="1" t="s">
        <v>68</v>
      </c>
      <c r="AA11" s="8">
        <v>10</v>
      </c>
      <c r="AB11" s="20">
        <v>10</v>
      </c>
      <c r="AC11" s="1" t="s">
        <v>65</v>
      </c>
      <c r="AD11" s="8">
        <v>3600</v>
      </c>
      <c r="AE11" s="8">
        <v>3600</v>
      </c>
      <c r="AF11" s="8">
        <v>1726</v>
      </c>
      <c r="AG11" s="8">
        <v>0</v>
      </c>
      <c r="AH11" s="8">
        <v>0</v>
      </c>
      <c r="AI11" s="8">
        <v>0</v>
      </c>
      <c r="AJ11" s="11" t="s">
        <v>63</v>
      </c>
      <c r="AK11" s="1" t="s">
        <v>70</v>
      </c>
      <c r="AL11" s="1" t="s">
        <v>71</v>
      </c>
      <c r="AM11" s="11" t="s">
        <v>72</v>
      </c>
    </row>
    <row r="12" spans="1:51" x14ac:dyDescent="0.25">
      <c r="A12" t="s">
        <v>56</v>
      </c>
      <c r="B12" t="s">
        <v>57</v>
      </c>
      <c r="C12" t="str">
        <f t="shared" si="0"/>
        <v>IAC - Ets IAC - Sté A</v>
      </c>
      <c r="D12" t="s">
        <v>58</v>
      </c>
      <c r="E12" t="s">
        <v>59</v>
      </c>
      <c r="F12" t="str">
        <f t="shared" si="1"/>
        <v>218100 - Inst gen,agenc,amena</v>
      </c>
      <c r="G12"/>
      <c r="H12"/>
      <c r="I12" t="str">
        <f t="shared" si="2"/>
        <v xml:space="preserve"> - </v>
      </c>
      <c r="J12"/>
      <c r="K12"/>
      <c r="L12" t="str">
        <f t="shared" si="3"/>
        <v xml:space="preserve"> - </v>
      </c>
      <c r="M12"/>
      <c r="N12"/>
      <c r="O12" t="str">
        <f t="shared" si="4"/>
        <v xml:space="preserve"> - </v>
      </c>
      <c r="P12" t="s">
        <v>96</v>
      </c>
      <c r="Q12">
        <v>0</v>
      </c>
      <c r="R12" s="11" t="s">
        <v>97</v>
      </c>
      <c r="S12" s="11" t="s">
        <v>97</v>
      </c>
      <c r="T12" s="11" t="s">
        <v>64</v>
      </c>
      <c r="U12" t="s">
        <v>64</v>
      </c>
      <c r="V12" t="s">
        <v>64</v>
      </c>
      <c r="W12" t="s">
        <v>65</v>
      </c>
      <c r="X12" t="s">
        <v>98</v>
      </c>
      <c r="Y12" s="1" t="s">
        <v>67</v>
      </c>
      <c r="Z12" s="1" t="s">
        <v>76</v>
      </c>
      <c r="AA12" s="8">
        <v>20</v>
      </c>
      <c r="AB12" s="20">
        <v>5</v>
      </c>
      <c r="AC12" s="1" t="s">
        <v>65</v>
      </c>
      <c r="AD12" s="8">
        <v>100000</v>
      </c>
      <c r="AE12" s="8">
        <v>100000</v>
      </c>
      <c r="AF12" s="8">
        <v>0</v>
      </c>
      <c r="AG12" s="8">
        <v>20000</v>
      </c>
      <c r="AH12" s="8">
        <v>80000</v>
      </c>
      <c r="AI12" s="8">
        <v>15000</v>
      </c>
      <c r="AJ12" s="11" t="s">
        <v>63</v>
      </c>
      <c r="AK12" s="1" t="s">
        <v>70</v>
      </c>
      <c r="AL12" s="1" t="s">
        <v>71</v>
      </c>
      <c r="AM12" s="11" t="s">
        <v>72</v>
      </c>
    </row>
    <row r="13" spans="1:51" x14ac:dyDescent="0.25">
      <c r="A13" t="s">
        <v>56</v>
      </c>
      <c r="B13" t="s">
        <v>57</v>
      </c>
      <c r="C13" t="str">
        <f t="shared" si="0"/>
        <v>IAC - Ets IAC - Sté A</v>
      </c>
      <c r="D13" t="s">
        <v>58</v>
      </c>
      <c r="E13" t="s">
        <v>59</v>
      </c>
      <c r="F13" t="str">
        <f t="shared" si="1"/>
        <v>218100 - Inst gen,agenc,amena</v>
      </c>
      <c r="G13"/>
      <c r="H13"/>
      <c r="I13" t="str">
        <f t="shared" si="2"/>
        <v xml:space="preserve"> - </v>
      </c>
      <c r="J13"/>
      <c r="K13"/>
      <c r="L13" t="str">
        <f t="shared" si="3"/>
        <v xml:space="preserve"> - </v>
      </c>
      <c r="M13"/>
      <c r="N13"/>
      <c r="O13" t="str">
        <f t="shared" si="4"/>
        <v xml:space="preserve"> - </v>
      </c>
      <c r="P13" t="s">
        <v>99</v>
      </c>
      <c r="Q13">
        <v>0</v>
      </c>
      <c r="R13" s="11" t="s">
        <v>100</v>
      </c>
      <c r="S13" s="11" t="s">
        <v>100</v>
      </c>
      <c r="T13" s="11" t="s">
        <v>64</v>
      </c>
      <c r="U13" t="s">
        <v>64</v>
      </c>
      <c r="V13" t="s">
        <v>64</v>
      </c>
      <c r="W13" t="s">
        <v>65</v>
      </c>
      <c r="X13" t="s">
        <v>101</v>
      </c>
      <c r="Y13" s="1" t="s">
        <v>67</v>
      </c>
      <c r="Z13" s="1" t="s">
        <v>68</v>
      </c>
      <c r="AA13" s="8">
        <v>2</v>
      </c>
      <c r="AB13" s="20">
        <v>50</v>
      </c>
      <c r="AC13" s="1" t="s">
        <v>65</v>
      </c>
      <c r="AD13" s="8">
        <v>10475522.199999999</v>
      </c>
      <c r="AE13" s="8">
        <v>10475522.199999999</v>
      </c>
      <c r="AF13" s="8">
        <v>6555306.5099999998</v>
      </c>
      <c r="AG13" s="8">
        <v>93530.23</v>
      </c>
      <c r="AH13" s="8">
        <v>3826685.46</v>
      </c>
      <c r="AI13" s="8">
        <v>0</v>
      </c>
      <c r="AJ13" s="11" t="s">
        <v>63</v>
      </c>
      <c r="AK13" s="1" t="s">
        <v>70</v>
      </c>
      <c r="AL13" s="1" t="s">
        <v>71</v>
      </c>
      <c r="AM13" s="11" t="s">
        <v>72</v>
      </c>
    </row>
    <row r="14" spans="1:51" x14ac:dyDescent="0.25">
      <c r="A14" t="s">
        <v>56</v>
      </c>
      <c r="B14" t="s">
        <v>57</v>
      </c>
      <c r="C14" t="str">
        <f t="shared" si="0"/>
        <v>IAC - Ets IAC - Sté A</v>
      </c>
      <c r="D14" t="s">
        <v>102</v>
      </c>
      <c r="E14" t="s">
        <v>103</v>
      </c>
      <c r="F14" t="str">
        <f t="shared" si="1"/>
        <v>231800 - Autr immo corp cours</v>
      </c>
      <c r="G14"/>
      <c r="H14"/>
      <c r="I14" t="str">
        <f t="shared" si="2"/>
        <v xml:space="preserve"> - </v>
      </c>
      <c r="J14"/>
      <c r="K14"/>
      <c r="L14" t="str">
        <f t="shared" si="3"/>
        <v xml:space="preserve"> - </v>
      </c>
      <c r="M14"/>
      <c r="N14"/>
      <c r="O14" t="str">
        <f t="shared" si="4"/>
        <v xml:space="preserve"> - </v>
      </c>
      <c r="P14" t="s">
        <v>104</v>
      </c>
      <c r="Q14">
        <v>0</v>
      </c>
      <c r="R14" s="11" t="s">
        <v>105</v>
      </c>
      <c r="S14" s="11" t="s">
        <v>64</v>
      </c>
      <c r="T14" s="11" t="s">
        <v>64</v>
      </c>
      <c r="U14" t="s">
        <v>106</v>
      </c>
      <c r="V14" t="s">
        <v>64</v>
      </c>
      <c r="W14" t="s">
        <v>107</v>
      </c>
      <c r="X14" t="s">
        <v>108</v>
      </c>
      <c r="Y14" s="1" t="s">
        <v>64</v>
      </c>
      <c r="Z14" s="1" t="s">
        <v>64</v>
      </c>
      <c r="AA14" s="8">
        <v>0</v>
      </c>
      <c r="AB14" s="20">
        <v>0</v>
      </c>
      <c r="AC14" s="1" t="s">
        <v>64</v>
      </c>
      <c r="AD14" s="8">
        <v>25300</v>
      </c>
      <c r="AE14" s="8">
        <v>25300</v>
      </c>
      <c r="AF14" s="8">
        <v>0</v>
      </c>
      <c r="AG14" s="8">
        <v>0</v>
      </c>
      <c r="AH14" s="8">
        <v>25300</v>
      </c>
      <c r="AI14" s="8">
        <v>0</v>
      </c>
      <c r="AJ14" s="11" t="s">
        <v>63</v>
      </c>
      <c r="AK14" s="1" t="s">
        <v>70</v>
      </c>
      <c r="AL14" s="1" t="s">
        <v>71</v>
      </c>
      <c r="AM14" s="11" t="s">
        <v>72</v>
      </c>
    </row>
    <row r="15" spans="1:51" x14ac:dyDescent="0.25">
      <c r="A15" t="s">
        <v>56</v>
      </c>
      <c r="B15" t="s">
        <v>57</v>
      </c>
      <c r="C15" t="str">
        <f t="shared" si="0"/>
        <v>IAC - Ets IAC - Sté A</v>
      </c>
      <c r="D15" t="s">
        <v>102</v>
      </c>
      <c r="E15" t="s">
        <v>103</v>
      </c>
      <c r="F15" t="str">
        <f t="shared" si="1"/>
        <v>231800 - Autr immo corp cours</v>
      </c>
      <c r="G15"/>
      <c r="H15"/>
      <c r="I15" t="str">
        <f t="shared" si="2"/>
        <v xml:space="preserve"> - </v>
      </c>
      <c r="J15"/>
      <c r="K15"/>
      <c r="L15" t="str">
        <f t="shared" si="3"/>
        <v xml:space="preserve"> - </v>
      </c>
      <c r="M15"/>
      <c r="N15"/>
      <c r="O15" t="str">
        <f t="shared" si="4"/>
        <v xml:space="preserve"> - </v>
      </c>
      <c r="P15" t="s">
        <v>109</v>
      </c>
      <c r="Q15">
        <v>0</v>
      </c>
      <c r="R15" s="11" t="s">
        <v>110</v>
      </c>
      <c r="S15" s="11" t="s">
        <v>64</v>
      </c>
      <c r="T15" s="11" t="s">
        <v>64</v>
      </c>
      <c r="U15" t="s">
        <v>111</v>
      </c>
      <c r="V15" t="s">
        <v>112</v>
      </c>
      <c r="W15" t="s">
        <v>107</v>
      </c>
      <c r="X15" t="s">
        <v>64</v>
      </c>
      <c r="Y15" s="1" t="s">
        <v>67</v>
      </c>
      <c r="Z15" s="1" t="s">
        <v>64</v>
      </c>
      <c r="AA15" s="8">
        <v>0</v>
      </c>
      <c r="AB15" s="20">
        <v>0</v>
      </c>
      <c r="AC15" s="1" t="s">
        <v>64</v>
      </c>
      <c r="AD15" s="8">
        <v>5300</v>
      </c>
      <c r="AE15" s="8">
        <v>5300</v>
      </c>
      <c r="AF15" s="8">
        <v>0</v>
      </c>
      <c r="AG15" s="8">
        <v>0</v>
      </c>
      <c r="AH15" s="8">
        <v>5300</v>
      </c>
      <c r="AI15" s="8">
        <v>0</v>
      </c>
      <c r="AJ15" s="11" t="s">
        <v>63</v>
      </c>
      <c r="AK15" s="1" t="s">
        <v>70</v>
      </c>
      <c r="AL15" s="1" t="s">
        <v>71</v>
      </c>
      <c r="AM15" s="11" t="s">
        <v>72</v>
      </c>
    </row>
    <row r="16" spans="1:51" x14ac:dyDescent="0.25">
      <c r="A16" t="s">
        <v>56</v>
      </c>
      <c r="B16" t="s">
        <v>57</v>
      </c>
      <c r="C16" t="str">
        <f t="shared" si="0"/>
        <v>IAC - Ets IAC - Sté A</v>
      </c>
      <c r="D16" t="s">
        <v>102</v>
      </c>
      <c r="E16" t="s">
        <v>103</v>
      </c>
      <c r="F16" t="str">
        <f t="shared" si="1"/>
        <v>231800 - Autr immo corp cours</v>
      </c>
      <c r="G16"/>
      <c r="H16"/>
      <c r="I16" t="str">
        <f t="shared" si="2"/>
        <v xml:space="preserve"> - </v>
      </c>
      <c r="J16"/>
      <c r="K16"/>
      <c r="L16" t="str">
        <f t="shared" si="3"/>
        <v xml:space="preserve"> - </v>
      </c>
      <c r="M16"/>
      <c r="N16"/>
      <c r="O16" t="str">
        <f t="shared" si="4"/>
        <v xml:space="preserve"> - </v>
      </c>
      <c r="P16" t="s">
        <v>113</v>
      </c>
      <c r="Q16">
        <v>0</v>
      </c>
      <c r="R16" s="11" t="s">
        <v>110</v>
      </c>
      <c r="S16" s="11" t="s">
        <v>64</v>
      </c>
      <c r="T16" s="11" t="s">
        <v>64</v>
      </c>
      <c r="U16" t="s">
        <v>111</v>
      </c>
      <c r="V16" t="s">
        <v>112</v>
      </c>
      <c r="W16" t="s">
        <v>107</v>
      </c>
      <c r="X16" t="s">
        <v>64</v>
      </c>
      <c r="Y16" s="1" t="s">
        <v>67</v>
      </c>
      <c r="Z16" s="1" t="s">
        <v>64</v>
      </c>
      <c r="AA16" s="8">
        <v>0</v>
      </c>
      <c r="AB16" s="20">
        <v>0</v>
      </c>
      <c r="AC16" s="1" t="s">
        <v>64</v>
      </c>
      <c r="AD16" s="8">
        <v>520</v>
      </c>
      <c r="AE16" s="8">
        <v>520</v>
      </c>
      <c r="AF16" s="8">
        <v>0</v>
      </c>
      <c r="AG16" s="8">
        <v>0</v>
      </c>
      <c r="AH16" s="8">
        <v>520</v>
      </c>
      <c r="AI16" s="8">
        <v>0</v>
      </c>
      <c r="AJ16" s="11" t="s">
        <v>63</v>
      </c>
      <c r="AK16" s="1" t="s">
        <v>70</v>
      </c>
      <c r="AL16" s="1" t="s">
        <v>71</v>
      </c>
      <c r="AM16" s="11" t="s">
        <v>72</v>
      </c>
    </row>
    <row r="17" spans="1:39" x14ac:dyDescent="0.25">
      <c r="A17" t="s">
        <v>56</v>
      </c>
      <c r="B17" t="s">
        <v>57</v>
      </c>
      <c r="C17" t="str">
        <f t="shared" si="0"/>
        <v>IAC - Ets IAC - Sté A</v>
      </c>
      <c r="D17" t="s">
        <v>102</v>
      </c>
      <c r="E17" t="s">
        <v>103</v>
      </c>
      <c r="F17" t="str">
        <f t="shared" si="1"/>
        <v>231800 - Autr immo corp cours</v>
      </c>
      <c r="G17"/>
      <c r="H17"/>
      <c r="I17" t="str">
        <f t="shared" si="2"/>
        <v xml:space="preserve"> - </v>
      </c>
      <c r="J17"/>
      <c r="K17"/>
      <c r="L17" t="str">
        <f t="shared" si="3"/>
        <v xml:space="preserve"> - </v>
      </c>
      <c r="M17"/>
      <c r="N17"/>
      <c r="O17" t="str">
        <f t="shared" si="4"/>
        <v xml:space="preserve"> - </v>
      </c>
      <c r="P17" t="s">
        <v>114</v>
      </c>
      <c r="Q17">
        <v>0</v>
      </c>
      <c r="R17" s="11" t="s">
        <v>110</v>
      </c>
      <c r="S17" s="11" t="s">
        <v>64</v>
      </c>
      <c r="T17" s="11" t="s">
        <v>64</v>
      </c>
      <c r="U17" t="s">
        <v>111</v>
      </c>
      <c r="V17" t="s">
        <v>112</v>
      </c>
      <c r="W17" t="s">
        <v>107</v>
      </c>
      <c r="X17" t="s">
        <v>64</v>
      </c>
      <c r="Y17" s="1" t="s">
        <v>67</v>
      </c>
      <c r="Z17" s="1" t="s">
        <v>64</v>
      </c>
      <c r="AA17" s="8">
        <v>0</v>
      </c>
      <c r="AB17" s="20">
        <v>0</v>
      </c>
      <c r="AC17" s="1" t="s">
        <v>64</v>
      </c>
      <c r="AD17" s="8">
        <v>51</v>
      </c>
      <c r="AE17" s="8">
        <v>51</v>
      </c>
      <c r="AF17" s="8">
        <v>0</v>
      </c>
      <c r="AG17" s="8">
        <v>0</v>
      </c>
      <c r="AH17" s="8">
        <v>51</v>
      </c>
      <c r="AI17" s="8">
        <v>0</v>
      </c>
      <c r="AJ17" s="11" t="s">
        <v>63</v>
      </c>
      <c r="AK17" s="1" t="s">
        <v>70</v>
      </c>
      <c r="AL17" s="1" t="s">
        <v>71</v>
      </c>
      <c r="AM17" s="11" t="s">
        <v>72</v>
      </c>
    </row>
    <row r="18" spans="1:39" x14ac:dyDescent="0.25">
      <c r="A18" t="s">
        <v>56</v>
      </c>
      <c r="B18" t="s">
        <v>57</v>
      </c>
      <c r="C18" t="str">
        <f t="shared" si="0"/>
        <v>IAC - Ets IAC - Sté A</v>
      </c>
      <c r="D18" t="s">
        <v>102</v>
      </c>
      <c r="E18" t="s">
        <v>103</v>
      </c>
      <c r="F18" t="str">
        <f t="shared" si="1"/>
        <v>231800 - Autr immo corp cours</v>
      </c>
      <c r="G18"/>
      <c r="H18"/>
      <c r="I18" t="str">
        <f t="shared" si="2"/>
        <v xml:space="preserve"> - </v>
      </c>
      <c r="J18"/>
      <c r="K18"/>
      <c r="L18" t="str">
        <f t="shared" si="3"/>
        <v xml:space="preserve"> - </v>
      </c>
      <c r="M18"/>
      <c r="N18"/>
      <c r="O18" t="str">
        <f t="shared" si="4"/>
        <v xml:space="preserve"> - </v>
      </c>
      <c r="P18" t="s">
        <v>115</v>
      </c>
      <c r="Q18">
        <v>0</v>
      </c>
      <c r="R18" s="11" t="s">
        <v>110</v>
      </c>
      <c r="S18" s="11" t="s">
        <v>64</v>
      </c>
      <c r="T18" s="11" t="s">
        <v>64</v>
      </c>
      <c r="U18" t="s">
        <v>111</v>
      </c>
      <c r="V18" t="s">
        <v>112</v>
      </c>
      <c r="W18" t="s">
        <v>107</v>
      </c>
      <c r="X18" t="s">
        <v>64</v>
      </c>
      <c r="Y18" s="1" t="s">
        <v>67</v>
      </c>
      <c r="Z18" s="1" t="s">
        <v>64</v>
      </c>
      <c r="AA18" s="8">
        <v>0</v>
      </c>
      <c r="AB18" s="20">
        <v>0</v>
      </c>
      <c r="AC18" s="1" t="s">
        <v>64</v>
      </c>
      <c r="AD18" s="8">
        <v>5974.62</v>
      </c>
      <c r="AE18" s="8">
        <v>5974.62</v>
      </c>
      <c r="AF18" s="8">
        <v>0</v>
      </c>
      <c r="AG18" s="8">
        <v>0</v>
      </c>
      <c r="AH18" s="8">
        <v>5974.62</v>
      </c>
      <c r="AI18" s="8">
        <v>0</v>
      </c>
      <c r="AJ18" s="11" t="s">
        <v>63</v>
      </c>
      <c r="AK18" s="1" t="s">
        <v>70</v>
      </c>
      <c r="AL18" s="1" t="s">
        <v>71</v>
      </c>
      <c r="AM18" s="11" t="s">
        <v>72</v>
      </c>
    </row>
    <row r="19" spans="1:39" x14ac:dyDescent="0.25">
      <c r="A19" t="s">
        <v>56</v>
      </c>
      <c r="B19" t="s">
        <v>57</v>
      </c>
      <c r="C19" t="str">
        <f t="shared" si="0"/>
        <v>IAC - Ets IAC - Sté A</v>
      </c>
      <c r="D19" t="s">
        <v>102</v>
      </c>
      <c r="E19" t="s">
        <v>103</v>
      </c>
      <c r="F19" t="str">
        <f t="shared" si="1"/>
        <v>231800 - Autr immo corp cours</v>
      </c>
      <c r="G19"/>
      <c r="H19"/>
      <c r="I19" t="str">
        <f t="shared" si="2"/>
        <v xml:space="preserve"> - </v>
      </c>
      <c r="J19"/>
      <c r="K19"/>
      <c r="L19" t="str">
        <f t="shared" si="3"/>
        <v xml:space="preserve"> - </v>
      </c>
      <c r="M19"/>
      <c r="N19"/>
      <c r="O19" t="str">
        <f t="shared" si="4"/>
        <v xml:space="preserve"> - </v>
      </c>
      <c r="P19" t="s">
        <v>116</v>
      </c>
      <c r="Q19">
        <v>0</v>
      </c>
      <c r="R19" s="11" t="s">
        <v>117</v>
      </c>
      <c r="S19" s="11" t="s">
        <v>64</v>
      </c>
      <c r="T19" s="11" t="s">
        <v>64</v>
      </c>
      <c r="U19" t="s">
        <v>111</v>
      </c>
      <c r="V19" t="s">
        <v>112</v>
      </c>
      <c r="W19" t="s">
        <v>107</v>
      </c>
      <c r="X19" t="s">
        <v>64</v>
      </c>
      <c r="Y19" s="1" t="s">
        <v>67</v>
      </c>
      <c r="Z19" s="1" t="s">
        <v>64</v>
      </c>
      <c r="AA19" s="8">
        <v>0</v>
      </c>
      <c r="AB19" s="20">
        <v>0</v>
      </c>
      <c r="AC19" s="1" t="s">
        <v>64</v>
      </c>
      <c r="AD19" s="8">
        <v>5163.22</v>
      </c>
      <c r="AE19" s="8">
        <v>5163.22</v>
      </c>
      <c r="AF19" s="8">
        <v>0</v>
      </c>
      <c r="AG19" s="8">
        <v>0</v>
      </c>
      <c r="AH19" s="8">
        <v>5163.22</v>
      </c>
      <c r="AI19" s="8">
        <v>0</v>
      </c>
      <c r="AJ19" s="11" t="s">
        <v>63</v>
      </c>
      <c r="AK19" s="1" t="s">
        <v>70</v>
      </c>
      <c r="AL19" s="1" t="s">
        <v>71</v>
      </c>
      <c r="AM19" s="11" t="s">
        <v>72</v>
      </c>
    </row>
    <row r="20" spans="1:39" x14ac:dyDescent="0.25">
      <c r="A20" t="s">
        <v>56</v>
      </c>
      <c r="B20" t="s">
        <v>57</v>
      </c>
      <c r="C20" t="str">
        <f t="shared" si="0"/>
        <v>IAC - Ets IAC - Sté A</v>
      </c>
      <c r="D20" t="s">
        <v>102</v>
      </c>
      <c r="E20" t="s">
        <v>103</v>
      </c>
      <c r="F20" t="str">
        <f t="shared" si="1"/>
        <v>231800 - Autr immo corp cours</v>
      </c>
      <c r="G20"/>
      <c r="H20"/>
      <c r="I20" t="str">
        <f t="shared" si="2"/>
        <v xml:space="preserve"> - </v>
      </c>
      <c r="J20"/>
      <c r="K20"/>
      <c r="L20" t="str">
        <f t="shared" si="3"/>
        <v xml:space="preserve"> - </v>
      </c>
      <c r="M20"/>
      <c r="N20"/>
      <c r="O20" t="str">
        <f t="shared" si="4"/>
        <v xml:space="preserve"> - </v>
      </c>
      <c r="P20" t="s">
        <v>118</v>
      </c>
      <c r="Q20">
        <v>0</v>
      </c>
      <c r="R20" s="11" t="s">
        <v>117</v>
      </c>
      <c r="S20" s="11" t="s">
        <v>64</v>
      </c>
      <c r="T20" s="11" t="s">
        <v>64</v>
      </c>
      <c r="U20" t="s">
        <v>111</v>
      </c>
      <c r="V20" t="s">
        <v>112</v>
      </c>
      <c r="W20" t="s">
        <v>107</v>
      </c>
      <c r="X20" t="s">
        <v>64</v>
      </c>
      <c r="Y20" s="1" t="s">
        <v>67</v>
      </c>
      <c r="Z20" s="1" t="s">
        <v>64</v>
      </c>
      <c r="AA20" s="8">
        <v>0</v>
      </c>
      <c r="AB20" s="20">
        <v>0</v>
      </c>
      <c r="AC20" s="1" t="s">
        <v>64</v>
      </c>
      <c r="AD20" s="8">
        <v>5163.22</v>
      </c>
      <c r="AE20" s="8">
        <v>5163.22</v>
      </c>
      <c r="AF20" s="8">
        <v>0</v>
      </c>
      <c r="AG20" s="8">
        <v>0</v>
      </c>
      <c r="AH20" s="8">
        <v>5163.22</v>
      </c>
      <c r="AI20" s="8">
        <v>0</v>
      </c>
      <c r="AJ20" s="11" t="s">
        <v>63</v>
      </c>
      <c r="AK20" s="1" t="s">
        <v>70</v>
      </c>
      <c r="AL20" s="1" t="s">
        <v>71</v>
      </c>
      <c r="AM20" s="11" t="s">
        <v>72</v>
      </c>
    </row>
    <row r="21" spans="1:39" x14ac:dyDescent="0.25">
      <c r="A21" t="s">
        <v>56</v>
      </c>
      <c r="B21" t="s">
        <v>57</v>
      </c>
      <c r="C21" t="str">
        <f t="shared" si="0"/>
        <v>IAC - Ets IAC - Sté A</v>
      </c>
      <c r="D21" t="s">
        <v>102</v>
      </c>
      <c r="E21" t="s">
        <v>103</v>
      </c>
      <c r="F21" t="str">
        <f t="shared" si="1"/>
        <v>231800 - Autr immo corp cours</v>
      </c>
      <c r="G21"/>
      <c r="H21"/>
      <c r="I21" t="str">
        <f t="shared" si="2"/>
        <v xml:space="preserve"> - </v>
      </c>
      <c r="J21"/>
      <c r="K21"/>
      <c r="L21" t="str">
        <f t="shared" si="3"/>
        <v xml:space="preserve"> - </v>
      </c>
      <c r="M21"/>
      <c r="N21"/>
      <c r="O21" t="str">
        <f t="shared" si="4"/>
        <v xml:space="preserve"> - </v>
      </c>
      <c r="P21" t="s">
        <v>119</v>
      </c>
      <c r="Q21">
        <v>0</v>
      </c>
      <c r="R21" s="11" t="s">
        <v>110</v>
      </c>
      <c r="S21" s="11" t="s">
        <v>64</v>
      </c>
      <c r="T21" s="11" t="s">
        <v>64</v>
      </c>
      <c r="U21" t="s">
        <v>111</v>
      </c>
      <c r="V21" t="s">
        <v>112</v>
      </c>
      <c r="W21" t="s">
        <v>107</v>
      </c>
      <c r="X21" t="s">
        <v>64</v>
      </c>
      <c r="Y21" s="1" t="s">
        <v>67</v>
      </c>
      <c r="Z21" s="1" t="s">
        <v>64</v>
      </c>
      <c r="AA21" s="8">
        <v>0</v>
      </c>
      <c r="AB21" s="20">
        <v>0</v>
      </c>
      <c r="AC21" s="1" t="s">
        <v>64</v>
      </c>
      <c r="AD21" s="8">
        <v>5974.62</v>
      </c>
      <c r="AE21" s="8">
        <v>5974.62</v>
      </c>
      <c r="AF21" s="8">
        <v>0</v>
      </c>
      <c r="AG21" s="8">
        <v>0</v>
      </c>
      <c r="AH21" s="8">
        <v>5974.62</v>
      </c>
      <c r="AI21" s="8">
        <v>0</v>
      </c>
      <c r="AJ21" s="11" t="s">
        <v>63</v>
      </c>
      <c r="AK21" s="1" t="s">
        <v>70</v>
      </c>
      <c r="AL21" s="1" t="s">
        <v>71</v>
      </c>
      <c r="AM21" s="11" t="s">
        <v>72</v>
      </c>
    </row>
    <row r="22" spans="1:39" x14ac:dyDescent="0.25">
      <c r="A22" t="s">
        <v>56</v>
      </c>
      <c r="B22" t="s">
        <v>57</v>
      </c>
      <c r="C22" t="str">
        <f t="shared" si="0"/>
        <v>IAC - Ets IAC - Sté A</v>
      </c>
      <c r="D22" t="s">
        <v>102</v>
      </c>
      <c r="E22" t="s">
        <v>103</v>
      </c>
      <c r="F22" t="str">
        <f t="shared" si="1"/>
        <v>231800 - Autr immo corp cours</v>
      </c>
      <c r="G22"/>
      <c r="H22"/>
      <c r="I22" t="str">
        <f t="shared" si="2"/>
        <v xml:space="preserve"> - </v>
      </c>
      <c r="J22"/>
      <c r="K22"/>
      <c r="L22" t="str">
        <f t="shared" si="3"/>
        <v xml:space="preserve"> - </v>
      </c>
      <c r="M22"/>
      <c r="N22"/>
      <c r="O22" t="str">
        <f t="shared" si="4"/>
        <v xml:space="preserve"> - </v>
      </c>
      <c r="P22" t="s">
        <v>120</v>
      </c>
      <c r="Q22">
        <v>0</v>
      </c>
      <c r="R22" s="11" t="s">
        <v>121</v>
      </c>
      <c r="S22" s="11" t="s">
        <v>64</v>
      </c>
      <c r="T22" s="11" t="s">
        <v>64</v>
      </c>
      <c r="U22" t="s">
        <v>111</v>
      </c>
      <c r="V22" t="s">
        <v>112</v>
      </c>
      <c r="W22" t="s">
        <v>107</v>
      </c>
      <c r="X22" t="s">
        <v>64</v>
      </c>
      <c r="Y22" s="1" t="s">
        <v>67</v>
      </c>
      <c r="Z22" s="1" t="s">
        <v>64</v>
      </c>
      <c r="AA22" s="8">
        <v>0</v>
      </c>
      <c r="AB22" s="20">
        <v>0</v>
      </c>
      <c r="AC22" s="1" t="s">
        <v>64</v>
      </c>
      <c r="AD22" s="8">
        <v>3870.76</v>
      </c>
      <c r="AE22" s="8">
        <v>3870.76</v>
      </c>
      <c r="AF22" s="8">
        <v>0</v>
      </c>
      <c r="AG22" s="8">
        <v>0</v>
      </c>
      <c r="AH22" s="8">
        <v>3870.76</v>
      </c>
      <c r="AI22" s="8">
        <v>0</v>
      </c>
      <c r="AJ22" s="11" t="s">
        <v>63</v>
      </c>
      <c r="AK22" s="1" t="s">
        <v>70</v>
      </c>
      <c r="AL22" s="1" t="s">
        <v>71</v>
      </c>
      <c r="AM22" s="11" t="s">
        <v>72</v>
      </c>
    </row>
    <row r="23" spans="1:39" x14ac:dyDescent="0.25">
      <c r="A23" t="s">
        <v>56</v>
      </c>
      <c r="B23" t="s">
        <v>57</v>
      </c>
      <c r="C23" t="str">
        <f t="shared" si="0"/>
        <v>IAC - Ets IAC - Sté A</v>
      </c>
      <c r="D23" t="s">
        <v>102</v>
      </c>
      <c r="E23" t="s">
        <v>103</v>
      </c>
      <c r="F23" t="str">
        <f t="shared" si="1"/>
        <v>231800 - Autr immo corp cours</v>
      </c>
      <c r="G23"/>
      <c r="H23"/>
      <c r="I23" t="str">
        <f t="shared" si="2"/>
        <v xml:space="preserve"> - </v>
      </c>
      <c r="J23"/>
      <c r="K23"/>
      <c r="L23" t="str">
        <f t="shared" si="3"/>
        <v xml:space="preserve"> - </v>
      </c>
      <c r="M23"/>
      <c r="N23"/>
      <c r="O23" t="str">
        <f t="shared" si="4"/>
        <v xml:space="preserve"> - </v>
      </c>
      <c r="P23" t="s">
        <v>122</v>
      </c>
      <c r="Q23">
        <v>0</v>
      </c>
      <c r="R23" s="11" t="s">
        <v>123</v>
      </c>
      <c r="S23" s="11" t="s">
        <v>64</v>
      </c>
      <c r="T23" s="11" t="s">
        <v>64</v>
      </c>
      <c r="U23" t="s">
        <v>111</v>
      </c>
      <c r="V23" t="s">
        <v>112</v>
      </c>
      <c r="W23" t="s">
        <v>107</v>
      </c>
      <c r="X23" t="s">
        <v>64</v>
      </c>
      <c r="Y23" s="1" t="s">
        <v>67</v>
      </c>
      <c r="Z23" s="1" t="s">
        <v>64</v>
      </c>
      <c r="AA23" s="8">
        <v>0</v>
      </c>
      <c r="AB23" s="20">
        <v>0</v>
      </c>
      <c r="AC23" s="1" t="s">
        <v>64</v>
      </c>
      <c r="AD23" s="8">
        <v>3018.65</v>
      </c>
      <c r="AE23" s="8">
        <v>3018.65</v>
      </c>
      <c r="AF23" s="8">
        <v>0</v>
      </c>
      <c r="AG23" s="8">
        <v>0</v>
      </c>
      <c r="AH23" s="8">
        <v>3018.65</v>
      </c>
      <c r="AI23" s="8">
        <v>0</v>
      </c>
      <c r="AJ23" s="11" t="s">
        <v>63</v>
      </c>
      <c r="AK23" s="1" t="s">
        <v>70</v>
      </c>
      <c r="AL23" s="1" t="s">
        <v>71</v>
      </c>
      <c r="AM23" s="11" t="s">
        <v>72</v>
      </c>
    </row>
    <row r="24" spans="1:39" x14ac:dyDescent="0.25">
      <c r="A24" t="s">
        <v>56</v>
      </c>
      <c r="B24" t="s">
        <v>57</v>
      </c>
      <c r="C24" t="str">
        <f t="shared" si="0"/>
        <v>IAC - Ets IAC - Sté A</v>
      </c>
      <c r="D24" t="s">
        <v>102</v>
      </c>
      <c r="E24" t="s">
        <v>103</v>
      </c>
      <c r="F24" t="str">
        <f t="shared" si="1"/>
        <v>231800 - Autr immo corp cours</v>
      </c>
      <c r="G24"/>
      <c r="H24"/>
      <c r="I24" t="str">
        <f t="shared" si="2"/>
        <v xml:space="preserve"> - </v>
      </c>
      <c r="J24"/>
      <c r="K24"/>
      <c r="L24" t="str">
        <f t="shared" si="3"/>
        <v xml:space="preserve"> - </v>
      </c>
      <c r="M24"/>
      <c r="N24"/>
      <c r="O24" t="str">
        <f t="shared" si="4"/>
        <v xml:space="preserve"> - </v>
      </c>
      <c r="P24" t="s">
        <v>124</v>
      </c>
      <c r="Q24">
        <v>0</v>
      </c>
      <c r="R24" s="11" t="s">
        <v>125</v>
      </c>
      <c r="S24" s="11" t="s">
        <v>64</v>
      </c>
      <c r="T24" s="11" t="s">
        <v>64</v>
      </c>
      <c r="U24" t="s">
        <v>111</v>
      </c>
      <c r="V24" t="s">
        <v>112</v>
      </c>
      <c r="W24" t="s">
        <v>107</v>
      </c>
      <c r="X24" t="s">
        <v>64</v>
      </c>
      <c r="Y24" s="1" t="s">
        <v>67</v>
      </c>
      <c r="Z24" s="1" t="s">
        <v>64</v>
      </c>
      <c r="AA24" s="8">
        <v>0</v>
      </c>
      <c r="AB24" s="20">
        <v>0</v>
      </c>
      <c r="AC24" s="1" t="s">
        <v>64</v>
      </c>
      <c r="AD24" s="8">
        <v>2931.53</v>
      </c>
      <c r="AE24" s="8">
        <v>2931.53</v>
      </c>
      <c r="AF24" s="8">
        <v>0</v>
      </c>
      <c r="AG24" s="8">
        <v>0</v>
      </c>
      <c r="AH24" s="8">
        <v>2931.53</v>
      </c>
      <c r="AI24" s="8">
        <v>0</v>
      </c>
      <c r="AJ24" s="11" t="s">
        <v>63</v>
      </c>
      <c r="AK24" s="1" t="s">
        <v>70</v>
      </c>
      <c r="AL24" s="1" t="s">
        <v>71</v>
      </c>
      <c r="AM24" s="11" t="s">
        <v>72</v>
      </c>
    </row>
    <row r="25" spans="1:39" x14ac:dyDescent="0.25">
      <c r="A25" t="s">
        <v>56</v>
      </c>
      <c r="B25" t="s">
        <v>57</v>
      </c>
      <c r="C25" t="str">
        <f t="shared" si="0"/>
        <v>IAC - Ets IAC - Sté A</v>
      </c>
      <c r="D25" t="s">
        <v>102</v>
      </c>
      <c r="E25" t="s">
        <v>103</v>
      </c>
      <c r="F25" t="str">
        <f t="shared" si="1"/>
        <v>231800 - Autr immo corp cours</v>
      </c>
      <c r="G25"/>
      <c r="H25"/>
      <c r="I25" t="str">
        <f t="shared" si="2"/>
        <v xml:space="preserve"> - </v>
      </c>
      <c r="J25"/>
      <c r="K25"/>
      <c r="L25" t="str">
        <f t="shared" si="3"/>
        <v xml:space="preserve"> - </v>
      </c>
      <c r="M25"/>
      <c r="N25"/>
      <c r="O25" t="str">
        <f t="shared" si="4"/>
        <v xml:space="preserve"> - </v>
      </c>
      <c r="P25" t="s">
        <v>126</v>
      </c>
      <c r="Q25">
        <v>0</v>
      </c>
      <c r="R25" s="11" t="s">
        <v>127</v>
      </c>
      <c r="S25" s="11" t="s">
        <v>64</v>
      </c>
      <c r="T25" s="11" t="s">
        <v>64</v>
      </c>
      <c r="U25" t="s">
        <v>111</v>
      </c>
      <c r="V25" t="s">
        <v>112</v>
      </c>
      <c r="W25" t="s">
        <v>107</v>
      </c>
      <c r="X25" t="s">
        <v>64</v>
      </c>
      <c r="Y25" s="1" t="s">
        <v>67</v>
      </c>
      <c r="Z25" s="1" t="s">
        <v>64</v>
      </c>
      <c r="AA25" s="8">
        <v>0</v>
      </c>
      <c r="AB25" s="20">
        <v>0</v>
      </c>
      <c r="AC25" s="1" t="s">
        <v>64</v>
      </c>
      <c r="AD25" s="8">
        <v>2931.53</v>
      </c>
      <c r="AE25" s="8">
        <v>2931.53</v>
      </c>
      <c r="AF25" s="8">
        <v>0</v>
      </c>
      <c r="AG25" s="8">
        <v>0</v>
      </c>
      <c r="AH25" s="8">
        <v>2931.53</v>
      </c>
      <c r="AI25" s="8">
        <v>0</v>
      </c>
      <c r="AJ25" s="11" t="s">
        <v>63</v>
      </c>
      <c r="AK25" s="1" t="s">
        <v>70</v>
      </c>
      <c r="AL25" s="1" t="s">
        <v>71</v>
      </c>
      <c r="AM25" s="11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EAMACH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richard fialon</cp:lastModifiedBy>
  <cp:lastPrinted>2016-03-14T16:06:07Z</cp:lastPrinted>
  <dcterms:created xsi:type="dcterms:W3CDTF">2014-10-10T13:20:55Z</dcterms:created>
  <dcterms:modified xsi:type="dcterms:W3CDTF">2018-04-03T13:07:35Z</dcterms:modified>
</cp:coreProperties>
</file>